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DATOS\Desktop\Estudio\Universidad\4º curso\Prácticas\Programa Subvención Turismo Sostenible\"/>
    </mc:Choice>
  </mc:AlternateContent>
  <xr:revisionPtr revIDLastSave="0" documentId="13_ncr:1_{C2355CB0-3E64-4C3A-9B10-06E7C43C34F3}" xr6:coauthVersionLast="46" xr6:coauthVersionMax="46" xr10:uidLastSave="{00000000-0000-0000-0000-000000000000}"/>
  <bookViews>
    <workbookView xWindow="-120" yWindow="-120" windowWidth="20730" windowHeight="11310" xr2:uid="{8020B8D9-EEB4-4CD8-ADB4-84C7BF1EBDB3}"/>
  </bookViews>
  <sheets>
    <sheet name="FichaMunicipal2019" sheetId="1" r:id="rId1"/>
    <sheet name="DatosAuxiliares" sheetId="2" r:id="rId2"/>
  </sheets>
  <definedNames>
    <definedName name="_xlnm.Print_Area" localSheetId="0">FichaMunicipal2019!$A$1:$AN$264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53" i="1" l="1"/>
  <c r="AE255" i="1"/>
  <c r="AE256" i="1"/>
  <c r="AE254" i="1"/>
  <c r="R149" i="1"/>
  <c r="R150" i="1"/>
  <c r="R151" i="1"/>
  <c r="R152" i="1"/>
  <c r="R153" i="1"/>
  <c r="R148" i="1"/>
  <c r="R138" i="1"/>
  <c r="R139" i="1"/>
  <c r="R140" i="1"/>
  <c r="R137" i="1"/>
  <c r="R127" i="1"/>
  <c r="R128" i="1"/>
  <c r="R126" i="1"/>
  <c r="I110" i="1"/>
  <c r="I109" i="1"/>
  <c r="L104" i="1"/>
  <c r="O104" i="1"/>
  <c r="R104" i="1"/>
  <c r="U104" i="1"/>
  <c r="I104" i="1"/>
  <c r="AD95" i="1"/>
  <c r="G95" i="1"/>
  <c r="AD91" i="1"/>
  <c r="AD92" i="1"/>
  <c r="AD93" i="1"/>
  <c r="AD94" i="1"/>
  <c r="AD90" i="1"/>
  <c r="G91" i="1"/>
  <c r="G92" i="1"/>
  <c r="G93" i="1"/>
  <c r="G94" i="1"/>
  <c r="G90" i="1"/>
  <c r="C18" i="2"/>
  <c r="D18" i="2"/>
  <c r="E18" i="2"/>
  <c r="F18" i="2"/>
  <c r="G18" i="2"/>
  <c r="H18" i="2"/>
  <c r="G52" i="1"/>
  <c r="U109" i="1" s="1"/>
  <c r="G57" i="1"/>
  <c r="G54" i="1"/>
  <c r="R110" i="1" s="1"/>
  <c r="G55" i="1"/>
  <c r="U110" i="1" s="1"/>
  <c r="G56" i="1"/>
  <c r="G53" i="1"/>
  <c r="O110" i="1" s="1"/>
  <c r="C12" i="2"/>
  <c r="D12" i="2"/>
  <c r="E12" i="2"/>
  <c r="F12" i="2"/>
  <c r="G12" i="2"/>
  <c r="G11" i="2"/>
  <c r="F11" i="2"/>
  <c r="E11" i="2"/>
  <c r="D11" i="2"/>
  <c r="C11" i="2"/>
  <c r="L110" i="1" l="1"/>
  <c r="O109" i="1"/>
  <c r="R109" i="1"/>
  <c r="L109" i="1"/>
</calcChain>
</file>

<file path=xl/sharedStrings.xml><?xml version="1.0" encoding="utf-8"?>
<sst xmlns="http://schemas.openxmlformats.org/spreadsheetml/2006/main" count="362" uniqueCount="228">
  <si>
    <t>Datos Económicos y Sociales</t>
  </si>
  <si>
    <t>01. Territorio</t>
  </si>
  <si>
    <t>02. Demografía</t>
  </si>
  <si>
    <t>03. Estructura productiva</t>
  </si>
  <si>
    <t>04. Mercado de trabajo</t>
  </si>
  <si>
    <t>09. Equipamiento social</t>
  </si>
  <si>
    <t>10. Medio ambiente</t>
  </si>
  <si>
    <t>Fuente: Ministerio de Política Territorial y Función Pública.</t>
  </si>
  <si>
    <t>Instituto Nacional de Estadística</t>
  </si>
  <si>
    <t>• Provincia</t>
  </si>
  <si>
    <t>• Partido Judicial</t>
  </si>
  <si>
    <t>• Número de núcleos de población</t>
  </si>
  <si>
    <t>Fuente:</t>
  </si>
  <si>
    <t>Fuente: Instituto Nacional de Estadística</t>
  </si>
  <si>
    <t>Año</t>
  </si>
  <si>
    <t>Total</t>
  </si>
  <si>
    <t>Hombres</t>
  </si>
  <si>
    <t>Mujeres</t>
  </si>
  <si>
    <t>Migraciones Interiores</t>
  </si>
  <si>
    <t>Inmigrac.</t>
  </si>
  <si>
    <t>Emigrac.</t>
  </si>
  <si>
    <t>Migraciones Exteriores</t>
  </si>
  <si>
    <t>Nacimientos</t>
  </si>
  <si>
    <t>Defunciones</t>
  </si>
  <si>
    <t>Crec. vegetativo</t>
  </si>
  <si>
    <t>Tasa bruta de:</t>
  </si>
  <si>
    <t>Natalidad (‰)</t>
  </si>
  <si>
    <t>Mortalidad (‰)</t>
  </si>
  <si>
    <t>%</t>
  </si>
  <si>
    <t>Fuente: Instituto Nacional de Estadística. Censo Agrario 2009</t>
  </si>
  <si>
    <t>Superficie de las explotaciones</t>
  </si>
  <si>
    <t>Hectáreas</t>
  </si>
  <si>
    <t>Labradas</t>
  </si>
  <si>
    <t>Pastos</t>
  </si>
  <si>
    <t>Otras</t>
  </si>
  <si>
    <t>Aprovechamiento de las tierras labradas</t>
  </si>
  <si>
    <t>Herbáceos</t>
  </si>
  <si>
    <t>Frutales</t>
  </si>
  <si>
    <t>Olivares</t>
  </si>
  <si>
    <t>Viñedos</t>
  </si>
  <si>
    <t>Explotaciones según superficie</t>
  </si>
  <si>
    <t>Nº</t>
  </si>
  <si>
    <t>De 0 a 5 Ha.</t>
  </si>
  <si>
    <t>De 5 a 10 Ha.</t>
  </si>
  <si>
    <t>De 10 a 20 Ha.</t>
  </si>
  <si>
    <t>De 20 a 50 Ha.</t>
  </si>
  <si>
    <t>De 50 y más Ha.</t>
  </si>
  <si>
    <t>Ganadería: Nº de cabezas</t>
  </si>
  <si>
    <t>Bovinos</t>
  </si>
  <si>
    <t>Ovinos</t>
  </si>
  <si>
    <t>Caprinos</t>
  </si>
  <si>
    <t>Porcinos</t>
  </si>
  <si>
    <t>Aves</t>
  </si>
  <si>
    <t>Equinos</t>
  </si>
  <si>
    <t>Fuente: Camerdata 2018. AIMC - Asociación para la Investigación de Medios de Comunicación. 2018</t>
  </si>
  <si>
    <t>Hoteles y moteles</t>
  </si>
  <si>
    <t>Butacas por 1.000 habitantes</t>
  </si>
  <si>
    <t>Aforo</t>
  </si>
  <si>
    <t>Pantallas de cine</t>
  </si>
  <si>
    <t>Locales de cine</t>
  </si>
  <si>
    <t>Farmacias y comercios sanitarios y de higiene</t>
  </si>
  <si>
    <t>Índice bancarización (nº ofi. banc. x 10.000 hab.)</t>
  </si>
  <si>
    <t>Entidades financieras</t>
  </si>
  <si>
    <t>Cafés y Bares</t>
  </si>
  <si>
    <t>Cafeterías</t>
  </si>
  <si>
    <t>Restaurantes</t>
  </si>
  <si>
    <t>Explotación de apartamentos privados por agencia o empresa organizada</t>
  </si>
  <si>
    <t>Alojamientos turísticos extrahoteleros</t>
  </si>
  <si>
    <t>Hoteles - apartamentos</t>
  </si>
  <si>
    <t>Fondas, casas huésp.</t>
  </si>
  <si>
    <t>Hostales y pensiones</t>
  </si>
  <si>
    <t>Industria</t>
  </si>
  <si>
    <t>Construcción</t>
  </si>
  <si>
    <t>Comercio, transporte y hostelería</t>
  </si>
  <si>
    <t>Información y comunicaciones</t>
  </si>
  <si>
    <t>Actividades financieras y de seguros</t>
  </si>
  <si>
    <t>Actividades inmobiliarias</t>
  </si>
  <si>
    <t>Actividades profesionales y técnicas</t>
  </si>
  <si>
    <t>Educación, sanidad y servicios sociales</t>
  </si>
  <si>
    <t>Otros servicios personales</t>
  </si>
  <si>
    <t>Total servicios</t>
  </si>
  <si>
    <t>09. Equipamiento Social</t>
  </si>
  <si>
    <t>Fuente: Consejo Superior de Deportes. Censo Nacional de Instalaciones deportivas. 2005</t>
  </si>
  <si>
    <t>Aeródromos</t>
  </si>
  <si>
    <t>Áreas de actividad acuática</t>
  </si>
  <si>
    <t>Áreas de actividad aérea</t>
  </si>
  <si>
    <t>Áreas de actividad terrestre</t>
  </si>
  <si>
    <t>Campos de fútbol</t>
  </si>
  <si>
    <t>Campos de golf</t>
  </si>
  <si>
    <t>Campos de tiro</t>
  </si>
  <si>
    <t>Carriles de bicicleta</t>
  </si>
  <si>
    <t>Circuitos de karting</t>
  </si>
  <si>
    <t>Circuitos de motocross</t>
  </si>
  <si>
    <t>Circuitos de velocidad</t>
  </si>
  <si>
    <t>Frontones</t>
  </si>
  <si>
    <t>Pabellones polideportivos</t>
  </si>
  <si>
    <t>Piscinas al aire libre</t>
  </si>
  <si>
    <t>Piscinas cubiertas</t>
  </si>
  <si>
    <t>Pistas de atletismo</t>
  </si>
  <si>
    <t>Pistas de esquí</t>
  </si>
  <si>
    <t>Pistas de hípica</t>
  </si>
  <si>
    <t>Pistas de pádel</t>
  </si>
  <si>
    <t>Pistas de petanca</t>
  </si>
  <si>
    <t>Pistas de squash</t>
  </si>
  <si>
    <t>Pistas de tenis</t>
  </si>
  <si>
    <t>Pistas polideportivas</t>
  </si>
  <si>
    <t>Puertos y dársenas deportivas</t>
  </si>
  <si>
    <t>Refugios de montaña</t>
  </si>
  <si>
    <t>Rocódromos</t>
  </si>
  <si>
    <t>Salas</t>
  </si>
  <si>
    <t>Velódromos</t>
  </si>
  <si>
    <t>Juegos tradicionales y populares</t>
  </si>
  <si>
    <t>Espacios pequeños y no reglamentario</t>
  </si>
  <si>
    <t>Otros campos</t>
  </si>
  <si>
    <t>Otros espacios complementarios</t>
  </si>
  <si>
    <t>Otros espacios convencionales</t>
  </si>
  <si>
    <t>Otros espacios singulares</t>
  </si>
  <si>
    <t>Equipamiento básico</t>
  </si>
  <si>
    <t>Fuente: Ministerio de Agricultura, Pesca y Alimentación. 2018</t>
  </si>
  <si>
    <t>Superficie sin protección</t>
  </si>
  <si>
    <t>Superficie Total Protegida</t>
  </si>
  <si>
    <t>Red Natura 2000</t>
  </si>
  <si>
    <t>Espacios Naturales Protegidos</t>
  </si>
  <si>
    <t>DATOS BÁSICOS</t>
  </si>
  <si>
    <t>TOPÓNIMOS</t>
  </si>
  <si>
    <t>EVOLUCIÓN DE LA POBLACIÓN</t>
  </si>
  <si>
    <t>VARIACIONES RESIDENCIALES</t>
  </si>
  <si>
    <t>MOVIMIENTO NATURAL DE LA POBLACIÓN</t>
  </si>
  <si>
    <t>AGRICULTURA</t>
  </si>
  <si>
    <t>SERVICIOS</t>
  </si>
  <si>
    <t>EMPRESAS POR ACTIVIDAD PRINCIPAL</t>
  </si>
  <si>
    <t>PARO REGISTRADO</t>
  </si>
  <si>
    <t>INSTALACIONES DEPORTIVAS</t>
  </si>
  <si>
    <t>ESPACIOS NATURALES PROTEGIDOS</t>
  </si>
  <si>
    <t>• Superficie municipal (km²)</t>
  </si>
  <si>
    <t>• Densidad (Hab./km²)</t>
  </si>
  <si>
    <t>• Distancia a la capital (km)</t>
  </si>
  <si>
    <t xml:space="preserve">• Nucleo con mayor altitud (m) </t>
  </si>
  <si>
    <t>Pabellones con frontón y frontones en recinto cerrado</t>
  </si>
  <si>
    <t>Establecimientos de venta de carburantes, aceites… para vehículos</t>
  </si>
  <si>
    <t>POBLACIÓN SEGÚN TAMAÑO MUNICIPAL 2019</t>
  </si>
  <si>
    <t>CRECIMIENTO DE LA POBLACIÓN 2015-2019</t>
  </si>
  <si>
    <t>Fuente: Instituto Nacional de Estadística. 2019</t>
  </si>
  <si>
    <t>Saldo Int.</t>
  </si>
  <si>
    <t>Saldo Ext.</t>
  </si>
  <si>
    <t>2014</t>
  </si>
  <si>
    <t>2015</t>
  </si>
  <si>
    <t>2016</t>
  </si>
  <si>
    <t>2017</t>
  </si>
  <si>
    <t>2018</t>
  </si>
  <si>
    <t>2019</t>
  </si>
  <si>
    <t>Crecimiento interanual</t>
  </si>
  <si>
    <t>PoblH0_4</t>
  </si>
  <si>
    <t>PoblH5_9</t>
  </si>
  <si>
    <t>PoblH10_14</t>
  </si>
  <si>
    <t>PoblH15_19</t>
  </si>
  <si>
    <t>PoblH20_24</t>
  </si>
  <si>
    <t>PoblH25_29</t>
  </si>
  <si>
    <t>PoblH30_34</t>
  </si>
  <si>
    <t>PoblH35_39</t>
  </si>
  <si>
    <t>PoblH40_44</t>
  </si>
  <si>
    <t>PoblH45_49</t>
  </si>
  <si>
    <t>PoblH50_54</t>
  </si>
  <si>
    <t>PoblH55_59</t>
  </si>
  <si>
    <t>PoblH60_64</t>
  </si>
  <si>
    <t>PoblH65_69</t>
  </si>
  <si>
    <t>PoblH70_74</t>
  </si>
  <si>
    <t>PoblH75_79</t>
  </si>
  <si>
    <t>PoblH80_84</t>
  </si>
  <si>
    <t>PoblH85_89</t>
  </si>
  <si>
    <t>PoblH90_94</t>
  </si>
  <si>
    <t>PoblH95_99</t>
  </si>
  <si>
    <t>PoblHMas99</t>
  </si>
  <si>
    <t>MUNICIPIO</t>
  </si>
  <si>
    <t>PoblM0_4</t>
  </si>
  <si>
    <t>PoblM5_9</t>
  </si>
  <si>
    <t>PoblM10_14</t>
  </si>
  <si>
    <t>PoblM15_19</t>
  </si>
  <si>
    <t>PoblM20_24</t>
  </si>
  <si>
    <t>PoblM25_29</t>
  </si>
  <si>
    <t>PoblM30_34</t>
  </si>
  <si>
    <t>PoblM35_39</t>
  </si>
  <si>
    <t>PoblM40_44</t>
  </si>
  <si>
    <t>PoblM45_49</t>
  </si>
  <si>
    <t>PoblM50_54</t>
  </si>
  <si>
    <t>PoblM55_59</t>
  </si>
  <si>
    <t>PoblM60_64</t>
  </si>
  <si>
    <t>PoblM65_69</t>
  </si>
  <si>
    <t>PoblM70_74</t>
  </si>
  <si>
    <t>PoblM75_79</t>
  </si>
  <si>
    <t>PoblM80_84</t>
  </si>
  <si>
    <t>PoblM85_89</t>
  </si>
  <si>
    <t>PoblM90_94</t>
  </si>
  <si>
    <t>PoblM95_99</t>
  </si>
  <si>
    <t>PoblMMas99</t>
  </si>
  <si>
    <t>ESPAÑA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</si>
  <si>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</si>
  <si>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</si>
  <si>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</si>
  <si>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</si>
  <si>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</si>
  <si>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</si>
  <si>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</si>
  <si>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</si>
  <si>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</si>
  <si>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</si>
  <si>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</si>
  <si>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</si>
  <si>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</si>
  <si>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</si>
  <si>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</si>
  <si>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</si>
  <si>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</si>
  <si>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</si>
  <si>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</si>
  <si>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</si>
  <si>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&gt;99</t>
  </si>
  <si>
    <t>Hombres (España)</t>
  </si>
  <si>
    <t>Mujeres (España)</t>
  </si>
  <si>
    <t>Ávila</t>
  </si>
  <si>
    <t>Arenas De San Pedro</t>
  </si>
  <si>
    <t>-</t>
  </si>
  <si>
    <t>-, -</t>
  </si>
  <si>
    <t>848 (Cuevas del Valle)</t>
  </si>
  <si>
    <t>65-73</t>
  </si>
  <si>
    <t>2020</t>
  </si>
  <si>
    <t>GANADERÍA</t>
  </si>
  <si>
    <t>5 VILLAS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</si>
</sst>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sz val="18"/>
      <color rgb="FFBD5B2A"/>
      <name val="Frutiger57-Condensed"/>
      <family val="2"/>
    </font>
    <font>
      <sz val="10"/>
      <color rgb="FFBD5B2A"/>
      <name val="Frutiger57-Condensed"/>
      <family val="2"/>
    </font>
    <font>
      <sz val="8"/>
      <color rgb="FFBD5B2A"/>
      <name val="Frutiger LT 47 LightCn"/>
    </font>
    <font>
      <sz val="10"/>
      <name val="Frutiger LT 47 LightCn"/>
    </font>
    <font>
      <sz val="10"/>
      <color theme="1"/>
      <name val="Frutiger57-Condensed"/>
      <family val="2"/>
    </font>
    <font>
      <sz val="11"/>
      <color theme="1"/>
      <name val="Frutiger47-CondensedLight"/>
      <family val="2"/>
    </font>
    <font>
      <sz val="10"/>
      <color theme="1"/>
      <name val="Frutiger47-CondensedLight"/>
      <family val="2"/>
    </font>
    <font>
      <sz val="10"/>
      <color rgb="FFBD5B2A"/>
      <name val="Frutiger LT 47 LightCn"/>
    </font>
    <font>
      <sz val="11"/>
      <color theme="1"/>
      <name val="Frutiger57-Condensed"/>
      <family val="2"/>
    </font>
    <font>
      <sz val="10"/>
      <color theme="1"/>
      <name val="Calibri"/>
      <family val="2"/>
      <scheme val="minor"/>
    </font>
    <font>
      <sz val="10"/>
      <color rgb="FFD64C25"/>
      <name val="Frutiger57-Condensed"/>
      <family val="2"/>
    </font>
    <font>
      <sz val="20"/>
      <color rgb="FF1A171B"/>
      <name val="Franklin Gothic Book"/>
      <family val="2"/>
    </font>
    <font>
      <sz val="11"/>
      <color rgb="FF1A171B"/>
      <name val="Frutiger LT 47 LightCn"/>
    </font>
    <font>
      <sz val="11"/>
      <color rgb="FF1A171B"/>
      <name val="Calibri"/>
      <family val="2"/>
      <scheme val="minor"/>
    </font>
    <font>
      <sz val="10"/>
      <color rgb="FF1A171B"/>
      <name val="Frutiger LT 47 LightCn"/>
    </font>
    <font>
      <sz val="10"/>
      <color rgb="FF1A171B"/>
      <name val="Frutiger47-CondensedLight"/>
      <family val="2"/>
    </font>
    <font>
      <sz val="10"/>
      <color rgb="FF1A171B"/>
      <name val="Frutiger57-Condensed"/>
      <family val="2"/>
    </font>
    <font>
      <sz val="11"/>
      <color rgb="FF1A171B"/>
      <name val="Frutiger47-CondensedLight"/>
      <family val="2"/>
    </font>
    <font>
      <sz val="10"/>
      <color rgb="FF1A171B"/>
      <name val="Calibri"/>
      <family val="2"/>
      <scheme val="minor"/>
    </font>
    <font>
      <sz val="11"/>
      <color rgb="FFCC071E"/>
      <name val="Frutiger47-CondensedLight"/>
      <family val="2"/>
    </font>
    <font>
      <sz val="11"/>
      <color rgb="FFCC071E"/>
      <name val="Calibri"/>
      <family val="2"/>
      <scheme val="minor"/>
    </font>
    <font>
      <sz val="9"/>
      <color rgb="FF1A171B"/>
      <name val="Frutiger47-CondensedLight"/>
      <family val="2"/>
    </font>
    <font>
      <sz val="9"/>
      <color theme="1"/>
      <name val="Calibri"/>
      <family val="2"/>
      <scheme val="minor"/>
    </font>
    <font>
      <sz val="14"/>
      <color rgb="FFBD5B2A"/>
      <name val="Frutiger57-Condensed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2DBD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tted">
        <color rgb="FFBD5B2A"/>
      </bottom>
      <diagonal/>
    </border>
    <border>
      <left/>
      <right/>
      <top style="dotted">
        <color rgb="FFBD5B2A"/>
      </top>
      <bottom/>
      <diagonal/>
    </border>
    <border>
      <left/>
      <right/>
      <top style="medium">
        <color rgb="FFD64C25"/>
      </top>
      <bottom/>
      <diagonal/>
    </border>
    <border>
      <left style="medium">
        <color rgb="FFD64C25"/>
      </left>
      <right/>
      <top style="medium">
        <color rgb="FFD64C25"/>
      </top>
      <bottom/>
      <diagonal/>
    </border>
    <border>
      <left style="medium">
        <color rgb="FFD64C25"/>
      </left>
      <right/>
      <top/>
      <bottom/>
      <diagonal/>
    </border>
    <border>
      <left/>
      <right style="medium">
        <color rgb="FFD64C25"/>
      </right>
      <top style="medium">
        <color rgb="FFD64C25"/>
      </top>
      <bottom/>
      <diagonal/>
    </border>
    <border>
      <left/>
      <right style="medium">
        <color rgb="FFD64C25"/>
      </right>
      <top/>
      <bottom/>
      <diagonal/>
    </border>
    <border>
      <left style="medium">
        <color rgb="FFD64C25"/>
      </left>
      <right/>
      <top/>
      <bottom style="medium">
        <color rgb="FFD64C25"/>
      </bottom>
      <diagonal/>
    </border>
    <border>
      <left/>
      <right/>
      <top/>
      <bottom style="medium">
        <color rgb="FFD64C25"/>
      </bottom>
      <diagonal/>
    </border>
    <border>
      <left/>
      <right style="medium">
        <color rgb="FFD64C25"/>
      </right>
      <top/>
      <bottom style="medium">
        <color rgb="FFD64C25"/>
      </bottom>
      <diagonal/>
    </border>
    <border>
      <left/>
      <right/>
      <top style="dotted">
        <color rgb="FFBD5B2A"/>
      </top>
      <bottom style="dotted">
        <color rgb="FFBD5B2A"/>
      </bottom>
      <diagonal/>
    </border>
  </borders>
  <cellStyleXfs count="2">
    <xf numFmtId="0" fontId="0" fillId="0" borderId="0"/>
    <xf numFmtId="9" fontId="26" fillId="0" borderId="0" applyFont="0" applyFill="0" applyBorder="0" applyAlignment="0" applyProtection="0"/>
  </cellStyleXfs>
  <cellXfs count="199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Border="1"/>
    <xf numFmtId="0" fontId="4" fillId="0" borderId="0" xfId="0" applyFont="1" applyBorder="1"/>
    <xf numFmtId="0" fontId="3" fillId="0" borderId="0" xfId="0" applyFont="1" applyBorder="1"/>
    <xf numFmtId="0" fontId="1" fillId="0" borderId="0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9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0" fillId="0" borderId="0" xfId="0" applyFont="1" applyBorder="1" applyAlignment="1">
      <alignment horizontal="center"/>
    </xf>
    <xf numFmtId="0" fontId="0" fillId="0" borderId="0" xfId="0" applyAlignment="1">
      <alignment vertical="center"/>
    </xf>
    <xf numFmtId="0" fontId="0" fillId="2" borderId="0" xfId="0" applyFill="1"/>
    <xf numFmtId="0" fontId="0" fillId="2" borderId="0" xfId="0" applyFill="1" applyAlignment="1">
      <alignment vertical="center"/>
    </xf>
    <xf numFmtId="0" fontId="11" fillId="0" borderId="0" xfId="0" applyFon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1" fillId="0" borderId="0" xfId="0" applyFont="1" applyAlignment="1"/>
    <xf numFmtId="0" fontId="11" fillId="0" borderId="3" xfId="0" applyFont="1" applyBorder="1" applyAlignment="1"/>
    <xf numFmtId="0" fontId="11" fillId="0" borderId="0" xfId="0" applyFont="1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7" xfId="0" applyBorder="1" applyAlignment="1"/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12" fillId="0" borderId="0" xfId="0" applyFont="1"/>
    <xf numFmtId="0" fontId="14" fillId="0" borderId="5" xfId="0" applyFont="1" applyBorder="1"/>
    <xf numFmtId="0" fontId="14" fillId="0" borderId="0" xfId="0" applyFont="1" applyBorder="1"/>
    <xf numFmtId="0" fontId="14" fillId="0" borderId="7" xfId="0" applyFont="1" applyBorder="1"/>
    <xf numFmtId="0" fontId="14" fillId="0" borderId="8" xfId="0" applyFont="1" applyBorder="1"/>
    <xf numFmtId="0" fontId="14" fillId="0" borderId="9" xfId="0" applyFont="1" applyBorder="1"/>
    <xf numFmtId="0" fontId="14" fillId="0" borderId="10" xfId="0" applyFont="1" applyBorder="1"/>
    <xf numFmtId="0" fontId="14" fillId="0" borderId="0" xfId="0" applyFont="1"/>
    <xf numFmtId="0" fontId="14" fillId="0" borderId="0" xfId="0" applyFont="1" applyBorder="1" applyAlignment="1">
      <alignment horizontal="center"/>
    </xf>
    <xf numFmtId="3" fontId="14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3" fontId="14" fillId="0" borderId="9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4" fillId="0" borderId="0" xfId="0" applyFont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10" fillId="0" borderId="0" xfId="0" applyFont="1"/>
    <xf numFmtId="0" fontId="10" fillId="0" borderId="7" xfId="0" applyFont="1" applyBorder="1"/>
    <xf numFmtId="0" fontId="19" fillId="0" borderId="0" xfId="0" applyFont="1"/>
    <xf numFmtId="0" fontId="10" fillId="0" borderId="9" xfId="0" applyFont="1" applyBorder="1"/>
    <xf numFmtId="3" fontId="16" fillId="0" borderId="0" xfId="0" applyNumberFormat="1" applyFont="1"/>
    <xf numFmtId="3" fontId="7" fillId="0" borderId="0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vertical="center"/>
    </xf>
    <xf numFmtId="0" fontId="16" fillId="0" borderId="0" xfId="0" applyFont="1" applyBorder="1" applyAlignment="1">
      <alignment horizontal="left" vertical="center"/>
    </xf>
    <xf numFmtId="0" fontId="24" fillId="0" borderId="0" xfId="0" applyFont="1"/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3" fontId="19" fillId="0" borderId="0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1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3" fontId="16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16" fillId="0" borderId="0" xfId="0" quotePrefix="1" applyFont="1" applyBorder="1" applyAlignment="1">
      <alignment horizontal="right" vertical="center"/>
    </xf>
    <xf numFmtId="49" fontId="16" fillId="0" borderId="0" xfId="0" quotePrefix="1" applyNumberFormat="1" applyFont="1" applyBorder="1" applyAlignment="1">
      <alignment horizontal="right" vertical="center"/>
    </xf>
    <xf numFmtId="49" fontId="16" fillId="0" borderId="0" xfId="0" quotePrefix="1" applyNumberFormat="1" applyFont="1" applyBorder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49" fontId="16" fillId="0" borderId="0" xfId="0" quotePrefix="1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9" fontId="16" fillId="0" borderId="0" xfId="0" applyNumberFormat="1" applyFont="1" applyAlignment="1">
      <alignment horizontal="center" vertical="center"/>
    </xf>
    <xf numFmtId="49" fontId="16" fillId="0" borderId="0" xfId="0" quotePrefix="1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6" fillId="0" borderId="11" xfId="0" applyFont="1" applyBorder="1" applyAlignment="1">
      <alignment vertical="center"/>
    </xf>
    <xf numFmtId="0" fontId="0" fillId="0" borderId="0" xfId="0" applyAlignment="1">
      <alignment vertical="center"/>
    </xf>
    <xf numFmtId="0" fontId="19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Alignment="1"/>
    <xf numFmtId="0" fontId="19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9" fillId="0" borderId="1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15" fillId="0" borderId="7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4" fontId="16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3" fontId="16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16" fillId="0" borderId="11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3" fontId="16" fillId="0" borderId="11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3" fontId="16" fillId="0" borderId="0" xfId="0" applyNumberFormat="1" applyFont="1" applyAlignment="1">
      <alignment horizontal="center" vertical="center"/>
    </xf>
    <xf numFmtId="3" fontId="16" fillId="0" borderId="11" xfId="0" applyNumberFormat="1" applyFont="1" applyBorder="1" applyAlignment="1">
      <alignment horizontal="right" vertical="center"/>
    </xf>
    <xf numFmtId="3" fontId="16" fillId="0" borderId="1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3" fontId="14" fillId="0" borderId="1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4" fontId="16" fillId="0" borderId="0" xfId="0" applyNumberFormat="1" applyFont="1" applyBorder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3" fontId="16" fillId="0" borderId="0" xfId="0" applyNumberFormat="1" applyFont="1" applyBorder="1" applyAlignment="1">
      <alignment horizontal="right" vertical="center"/>
    </xf>
    <xf numFmtId="3" fontId="18" fillId="0" borderId="0" xfId="0" applyNumberFormat="1" applyFont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5" fillId="0" borderId="9" xfId="0" applyFont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2" fontId="16" fillId="0" borderId="1" xfId="0" applyNumberFormat="1" applyFont="1" applyBorder="1" applyAlignment="1">
      <alignment horizontal="center" vertical="center"/>
    </xf>
    <xf numFmtId="2" fontId="16" fillId="0" borderId="0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4" fontId="16" fillId="0" borderId="1" xfId="0" applyNumberFormat="1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/>
    <xf numFmtId="0" fontId="14" fillId="0" borderId="0" xfId="0" applyFont="1" applyBorder="1" applyAlignment="1">
      <alignment horizontal="center"/>
    </xf>
    <xf numFmtId="4" fontId="16" fillId="0" borderId="0" xfId="0" applyNumberFormat="1" applyFont="1" applyAlignment="1">
      <alignment horizontal="center" vertical="center"/>
    </xf>
    <xf numFmtId="0" fontId="16" fillId="0" borderId="0" xfId="0" applyFont="1" applyBorder="1" applyAlignment="1">
      <alignment horizontal="center"/>
    </xf>
    <xf numFmtId="3" fontId="14" fillId="0" borderId="0" xfId="0" applyNumberFormat="1" applyFont="1" applyBorder="1" applyAlignment="1">
      <alignment horizontal="center"/>
    </xf>
    <xf numFmtId="3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16" fillId="0" borderId="11" xfId="0" quotePrefix="1" applyNumberFormat="1" applyFont="1" applyBorder="1" applyAlignment="1">
      <alignment horizontal="center" vertical="center"/>
    </xf>
    <xf numFmtId="4" fontId="16" fillId="0" borderId="1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0" fontId="3" fillId="0" borderId="0" xfId="0" applyFont="1" applyAlignment="1"/>
    <xf numFmtId="0" fontId="22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0" fillId="0" borderId="0" xfId="0" applyFont="1" applyAlignment="1">
      <alignment horizontal="center" vertical="center"/>
    </xf>
    <xf numFmtId="2" fontId="16" fillId="0" borderId="2" xfId="0" applyNumberFormat="1" applyFont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0" fontId="16" fillId="0" borderId="0" xfId="1" applyNumberFormat="1" applyFont="1" applyAlignment="1">
      <alignment horizontal="center" vertical="center"/>
    </xf>
    <xf numFmtId="0" fontId="16" fillId="0" borderId="2" xfId="0" quotePrefix="1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4" fontId="16" fillId="0" borderId="2" xfId="0" applyNumberFormat="1" applyFont="1" applyBorder="1" applyAlignment="1">
      <alignment horizontal="center" vertical="center"/>
    </xf>
    <xf numFmtId="9" fontId="17" fillId="0" borderId="1" xfId="1" applyFont="1" applyBorder="1" applyAlignment="1">
      <alignment horizontal="center" vertical="center"/>
    </xf>
    <xf numFmtId="9" fontId="17" fillId="0" borderId="1" xfId="1" applyNumberFormat="1" applyFont="1" applyBorder="1" applyAlignment="1">
      <alignment horizontal="center" vertical="center"/>
    </xf>
    <xf numFmtId="9" fontId="16" fillId="0" borderId="11" xfId="1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0084"/>
      <color rgb="FFE67150"/>
      <color rgb="FFF5C4AD"/>
      <color rgb="FFFAB800"/>
      <color rgb="FFF29631"/>
      <color rgb="FF009EE0"/>
      <color rgb="FFE5352D"/>
      <color rgb="FFBE0A26"/>
      <color rgb="FFE41270"/>
      <color rgb="FF008A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DatosAuxiliares!$A$17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5C4AD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DatosAuxiliares!$C$16:$G$16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DatosAuxiliares!$C$17:$G$17</c:f>
              <c:numCache>
                <c:formatCode>#,##0.00</c:formatCode>
                <c:ptCount val="5"/>
                <c:pt idx="0">
                  <c:v>3252</c:v>
                </c:pt>
                <c:pt idx="1">
                  <c:v>3179</c:v>
                </c:pt>
                <c:pt idx="2">
                  <c:v>3083</c:v>
                </c:pt>
                <c:pt idx="3">
                  <c:v>2972</c:v>
                </c:pt>
                <c:pt idx="4">
                  <c:v>2883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A-457D-8BCF-E9D23A357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925848"/>
        <c:axId val="438927160"/>
      </c:barChart>
      <c:lineChart>
        <c:grouping val="standard"/>
        <c:varyColors val="0"/>
        <c:ser>
          <c:idx val="1"/>
          <c:order val="1"/>
          <c:tx>
            <c:strRef>
              <c:f>DatosAuxiliares!$A$18</c:f>
              <c:strCache>
                <c:ptCount val="1"/>
                <c:pt idx="0">
                  <c:v>Crecimiento interanual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64C25"/>
              </a:solidFill>
              <a:ln w="9525">
                <a:solidFill>
                  <a:srgbClr val="D64C2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0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DatosAuxiliares!$C$16:$G$16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DatosAuxiliares!$C$18:$G$18</c:f>
              <c:numCache>
                <c:formatCode>0.00%</c:formatCode>
                <c:ptCount val="5"/>
                <c:pt idx="0">
                  <c:v>-1.6631387964922893E-2</c:v>
                </c:pt>
                <c:pt idx="1">
                  <c:v>-2.2447724477244774E-2</c:v>
                </c:pt>
                <c:pt idx="2">
                  <c:v>-3.019817552689525E-2</c:v>
                </c:pt>
                <c:pt idx="3">
                  <c:v>-3.6003892312682452E-2</c:v>
                </c:pt>
                <c:pt idx="4">
                  <c:v>-2.9946164199192462E-2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5A-457D-8BCF-E9D23A357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922896"/>
        <c:axId val="438922568"/>
      </c:lineChart>
      <c:catAx>
        <c:axId val="438925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ysDot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7160"/>
        <c:crosses val="autoZero"/>
        <c:auto val="1"/>
        <c:lblAlgn val="ctr"/>
        <c:lblOffset val="100"/>
        <c:noMultiLvlLbl val="0"/>
      </c:catAx>
      <c:valAx>
        <c:axId val="438927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5848"/>
        <c:crosses val="autoZero"/>
        <c:crossBetween val="between"/>
      </c:valAx>
      <c:valAx>
        <c:axId val="438922568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8922896"/>
        <c:crosses val="max"/>
        <c:crossBetween val="between"/>
      </c:valAx>
      <c:catAx>
        <c:axId val="4389228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389225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FichaMunicipal2019!$H$88</c:f>
              <c:strCache>
                <c:ptCount val="1"/>
                <c:pt idx="0">
                  <c:v>Saldo Int.</c:v>
                </c:pt>
              </c:strCache>
            </c:strRef>
          </c:tx>
          <c:spPr>
            <a:ln w="19050" cap="rnd">
              <a:solidFill>
                <a:srgbClr val="EEA28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EA281"/>
              </a:solidFill>
              <a:ln w="9525">
                <a:solidFill>
                  <a:srgbClr val="EEA281"/>
                </a:solidFill>
              </a:ln>
              <a:effectLst/>
            </c:spPr>
          </c:marker>
          <c:cat>
            <c:numRef>
              <c:f>FichaMunicipal2019!$D$90:$D$95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FichaMunicipal2019!$G$90:$G$95</c:f>
              <c:numCache>
                <c:formatCode>#,##0</c:formatCode>
                <c:ptCount val="6"/>
                <c:pt idx="0">
                  <c:v>20</c:v>
                </c:pt>
                <c:pt idx="1">
                  <c:v>-29</c:v>
                </c:pt>
                <c:pt idx="2">
                  <c:v>-44</c:v>
                </c:pt>
                <c:pt idx="3">
                  <c:v>-42</c:v>
                </c:pt>
                <c:pt idx="4">
                  <c:v>-24</c:v>
                </c:pt>
                <c:pt idx="5">
                  <c:v>-39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AA-416E-9E93-722DDB0CF0DD}"/>
            </c:ext>
          </c:extLst>
        </c:ser>
        <c:ser>
          <c:idx val="1"/>
          <c:order val="1"/>
          <c:tx>
            <c:strRef>
              <c:f>FichaMunicipal2019!$AE$88</c:f>
              <c:strCache>
                <c:ptCount val="1"/>
                <c:pt idx="0">
                  <c:v>Saldo Ext.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FichaMunicipal2019!$D$90:$D$95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FichaMunicipal2019!$AD$90:$AD$95</c:f>
              <c:numCache>
                <c:formatCode>#,##0</c:formatCode>
                <c:ptCount val="6"/>
                <c:pt idx="0">
                  <c:v>-4</c:v>
                </c:pt>
                <c:pt idx="1">
                  <c:v>4</c:v>
                </c:pt>
                <c:pt idx="2">
                  <c:v>-3</c:v>
                </c:pt>
                <c:pt idx="3">
                  <c:v>1</c:v>
                </c:pt>
                <c:pt idx="4">
                  <c:v>5</c:v>
                </c:pt>
                <c:pt idx="5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AA-416E-9E93-722DDB0CF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418608"/>
        <c:axId val="446418936"/>
      </c:lineChart>
      <c:catAx>
        <c:axId val="44641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936"/>
        <c:crosses val="autoZero"/>
        <c:auto val="1"/>
        <c:lblAlgn val="ctr"/>
        <c:lblOffset val="100"/>
        <c:noMultiLvlLbl val="0"/>
      </c:catAx>
      <c:valAx>
        <c:axId val="44641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FichaMunicipal2019!$D$103</c:f>
              <c:strCache>
                <c:ptCount val="1"/>
                <c:pt idx="0">
                  <c:v>Defunciones</c:v>
                </c:pt>
              </c:strCache>
            </c:strRef>
          </c:tx>
          <c:spPr>
            <a:ln w="19050" cap="rnd">
              <a:solidFill>
                <a:srgbClr val="EEA28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EA281"/>
              </a:solidFill>
              <a:ln w="9525">
                <a:solidFill>
                  <a:srgbClr val="EEA281"/>
                </a:solidFill>
              </a:ln>
              <a:effectLst/>
            </c:spPr>
          </c:marker>
          <c:cat>
            <c:numRef>
              <c:f>FichaMunicipal2019!$D$90:$D$94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(FichaMunicipal2019!$I$103,FichaMunicipal2019!$L$103,FichaMunicipal2019!$O$103,FichaMunicipal2019!$R$103,FichaMunicipal2019!$U$103)</c:f>
              <c:numCache>
                <c:formatCode>#,##0</c:formatCode>
                <c:ptCount val="5"/>
                <c:pt idx="0">
                  <c:v>80</c:v>
                </c:pt>
                <c:pt idx="1">
                  <c:v>60</c:v>
                </c:pt>
                <c:pt idx="2">
                  <c:v>73</c:v>
                </c:pt>
                <c:pt idx="3">
                  <c:v>78</c:v>
                </c:pt>
                <c:pt idx="4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A0-47F6-9BE8-0E7E54CFF6C7}"/>
            </c:ext>
          </c:extLst>
        </c:ser>
        <c:ser>
          <c:idx val="1"/>
          <c:order val="1"/>
          <c:tx>
            <c:strRef>
              <c:f>FichaMunicipal2019!$D$102</c:f>
              <c:strCache>
                <c:ptCount val="1"/>
                <c:pt idx="0">
                  <c:v>Nacimientos</c:v>
                </c:pt>
              </c:strCache>
            </c:strRef>
          </c:tx>
          <c:spPr>
            <a:ln w="19050" cap="rnd">
              <a:solidFill>
                <a:srgbClr val="D64C2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64C25"/>
              </a:solidFill>
              <a:ln w="9525">
                <a:solidFill>
                  <a:srgbClr val="D64C25"/>
                </a:solidFill>
              </a:ln>
              <a:effectLst/>
            </c:spPr>
          </c:marker>
          <c:cat>
            <c:numRef>
              <c:f>FichaMunicipal2019!$D$90:$D$94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(FichaMunicipal2019!$I$102,FichaMunicipal2019!$L$102,FichaMunicipal2019!$O$102,FichaMunicipal2019!$R$102,FichaMunicipal2019!$U$102)</c:f>
              <c:numCache>
                <c:formatCode>#,##0</c:formatCode>
                <c:ptCount val="5"/>
                <c:pt idx="0">
                  <c:v>12</c:v>
                </c:pt>
                <c:pt idx="1">
                  <c:v>15</c:v>
                </c:pt>
                <c:pt idx="2">
                  <c:v>7</c:v>
                </c:pt>
                <c:pt idx="3">
                  <c:v>13</c:v>
                </c:pt>
                <c:pt idx="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A0-47F6-9BE8-0E7E54CFF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418608"/>
        <c:axId val="446418936"/>
      </c:lineChart>
      <c:catAx>
        <c:axId val="44641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936"/>
        <c:crosses val="autoZero"/>
        <c:auto val="1"/>
        <c:lblAlgn val="ctr"/>
        <c:lblOffset val="100"/>
        <c:noMultiLvlLbl val="0"/>
      </c:catAx>
      <c:valAx>
        <c:axId val="44641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4641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CF0-4946-91DF-FC2EA25E2DD3}"/>
              </c:ext>
            </c:extLst>
          </c:dPt>
          <c:dPt>
            <c:idx val="1"/>
            <c:bubble3D val="0"/>
            <c:spPr>
              <a:solidFill>
                <a:srgbClr val="F2963B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CF0-4946-91DF-FC2EA25E2DD3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CF0-4946-91DF-FC2EA25E2DD3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rutiger LT 47 LightCn" panose="02000406030000020004" pitchFamily="2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FichaMunicipal2019!$D$126:$D$128</c:f>
              <c:strCache>
                <c:ptCount val="3"/>
                <c:pt idx="0">
                  <c:v>Labradas</c:v>
                </c:pt>
                <c:pt idx="1">
                  <c:v>Pastos</c:v>
                </c:pt>
                <c:pt idx="2">
                  <c:v>Otras</c:v>
                </c:pt>
              </c:strCache>
            </c:strRef>
          </c:cat>
          <c:val>
            <c:numRef>
              <c:f>FichaMunicipal2019!$K$126:$K$128</c:f>
              <c:numCache>
                <c:formatCode>#,##0.00</c:formatCode>
                <c:ptCount val="3"/>
                <c:pt idx="0">
                  <c:v>959.85</c:v>
                </c:pt>
                <c:pt idx="1">
                  <c:v>8118.32</c:v>
                </c:pt>
                <c:pt idx="2">
                  <c:v>6321.72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0-4946-91DF-FC2EA25E2DD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6"/>
          <c:order val="6"/>
          <c:spPr>
            <a:ln w="6350"/>
          </c:spPr>
          <c:dPt>
            <c:idx val="0"/>
            <c:bubble3D val="0"/>
            <c:spPr>
              <a:solidFill>
                <a:srgbClr val="009EE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3A3E-4071-A689-5A713479D55F}"/>
              </c:ext>
            </c:extLst>
          </c:dPt>
          <c:dPt>
            <c:idx val="1"/>
            <c:bubble3D val="0"/>
            <c:spPr>
              <a:solidFill>
                <a:srgbClr val="F296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3A3E-4071-A689-5A713479D55F}"/>
              </c:ext>
            </c:extLst>
          </c:dPt>
          <c:dPt>
            <c:idx val="2"/>
            <c:bubble3D val="0"/>
            <c:spPr>
              <a:solidFill>
                <a:srgbClr val="FAB80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3A3E-4071-A689-5A713479D55F}"/>
              </c:ext>
            </c:extLst>
          </c:dPt>
          <c:dPt>
            <c:idx val="3"/>
            <c:bubble3D val="0"/>
            <c:spPr>
              <a:solidFill>
                <a:srgbClr val="E4127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3A3E-4071-A689-5A713479D55F}"/>
              </c:ext>
            </c:extLst>
          </c:dPt>
          <c:dPt>
            <c:idx val="4"/>
            <c:bubble3D val="0"/>
            <c:spPr>
              <a:solidFill>
                <a:srgbClr val="BE0A26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3A3E-4071-A689-5A713479D55F}"/>
              </c:ext>
            </c:extLst>
          </c:dPt>
          <c:dLbls>
            <c:delete val="1"/>
          </c:dLbls>
          <c:cat>
            <c:strRef>
              <c:f>FichaMunicipal2019!$D$149:$D$153</c:f>
              <c:strCache>
                <c:ptCount val="5"/>
                <c:pt idx="0">
                  <c:v>De 0 a 5 Ha.</c:v>
                </c:pt>
                <c:pt idx="1">
                  <c:v>De 5 a 10 Ha.</c:v>
                </c:pt>
                <c:pt idx="2">
                  <c:v>De 10 a 20 Ha.</c:v>
                </c:pt>
                <c:pt idx="3">
                  <c:v>De 20 a 50 Ha.</c:v>
                </c:pt>
                <c:pt idx="4">
                  <c:v>De 50 y más Ha.</c:v>
                </c:pt>
              </c:strCache>
            </c:strRef>
          </c:cat>
          <c:val>
            <c:numRef>
              <c:f>FichaMunicipal2019!$K$149:$K$153</c:f>
              <c:numCache>
                <c:formatCode>#,##0</c:formatCode>
                <c:ptCount val="5"/>
                <c:pt idx="0">
                  <c:v>298</c:v>
                </c:pt>
                <c:pt idx="1">
                  <c:v>19</c:v>
                </c:pt>
                <c:pt idx="2">
                  <c:v>8</c:v>
                </c:pt>
                <c:pt idx="3">
                  <c:v>5</c:v>
                </c:pt>
                <c:pt idx="4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A3E-4071-A689-5A713479D5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3A3E-4071-A689-5A713479D55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3A3E-4071-A689-5A713479D55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5-3A3E-4071-A689-5A713479D55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1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3-2D2D-4496-AF97-F4808AE21367}"/>
                    </c:ext>
                  </c:extLst>
                </c:dPt>
                <c:dLbls>
                  <c:numFmt formatCode="0.0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FichaMunicipal2019!$D$149:$D$153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FichaMunicipal2019!$E$149:$E$153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A3E-4071-A689-5A713479D55F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FichaMunicipal2019!$D$149:$D$153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FichaMunicipal2019!$F$149:$F$153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A3E-4071-A689-5A713479D55F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7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FichaMunicipal2019!$D$149:$D$153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FichaMunicipal2019!$G$149:$G$153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A3E-4071-A689-5A713479D55F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9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B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FichaMunicipal2019!$D$149:$D$153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FichaMunicipal2019!$H$149:$H$153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A3E-4071-A689-5A713479D55F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FichaMunicipal2019!$D$149:$D$153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FichaMunicipal2019!$I$149:$I$153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A3E-4071-A689-5A713479D55F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1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FichaMunicipal2019!$D$149:$D$153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FichaMunicipal2019!$J$149:$J$153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3A3E-4071-A689-5A713479D55F}"/>
                  </c:ext>
                </c:extLst>
              </c15:ser>
            </c15:filteredPieSeries>
            <c15:filteredPieSeries>
              <c15:ser>
                <c:idx val="7"/>
                <c:order val="7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D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FichaMunicipal2019!$D$149:$D$153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FichaMunicipal2019!$L$149:$L$153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3A3E-4071-A689-5A713479D55F}"/>
                  </c:ext>
                </c:extLst>
              </c15:ser>
            </c15:filteredPieSeries>
            <c15:filteredPieSeries>
              <c15:ser>
                <c:idx val="8"/>
                <c:order val="8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FichaMunicipal2019!$D$149:$D$153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FichaMunicipal2019!$M$149:$M$153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3A3E-4071-A689-5A713479D55F}"/>
                  </c:ext>
                </c:extLst>
              </c15:ser>
            </c15:filteredPieSeries>
            <c15:filteredPieSeries>
              <c15:ser>
                <c:idx val="9"/>
                <c:order val="9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2D2D-4496-AF97-F4808AE213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2D2D-4496-AF97-F4808AE213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2D2D-4496-AF97-F4808AE213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2D2D-4496-AF97-F4808AE213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3-2D2D-4496-AF97-F4808AE21367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FichaMunicipal2019!$D$149:$D$153</c15:sqref>
                        </c15:formulaRef>
                      </c:ext>
                    </c:extLst>
                    <c:strCache>
                      <c:ptCount val="5"/>
                      <c:pt idx="0">
                        <c:v>De 0 a 5 Ha.</c:v>
                      </c:pt>
                      <c:pt idx="1">
                        <c:v>De 5 a 10 Ha.</c:v>
                      </c:pt>
                      <c:pt idx="2">
                        <c:v>De 10 a 20 Ha.</c:v>
                      </c:pt>
                      <c:pt idx="3">
                        <c:v>De 20 a 50 Ha.</c:v>
                      </c:pt>
                      <c:pt idx="4">
                        <c:v>De 50 y más Ha.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FichaMunicipal2019!$N$149:$N$153</c15:sqref>
                        </c15:formulaRef>
                      </c:ext>
                    </c:extLst>
                    <c:numCache>
                      <c:formatCode>#,##0</c:formatCode>
                      <c:ptCount val="5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3A3E-4071-A689-5A713479D55F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rutiger LT 47 LightCn" panose="02000406030000020004" pitchFamily="2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9EE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781B-4FF0-AC60-65268BA8B361}"/>
              </c:ext>
            </c:extLst>
          </c:dPt>
          <c:dPt>
            <c:idx val="1"/>
            <c:invertIfNegative val="0"/>
            <c:bubble3D val="0"/>
            <c:spPr>
              <a:solidFill>
                <a:srgbClr val="F296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781B-4FF0-AC60-65268BA8B361}"/>
              </c:ext>
            </c:extLst>
          </c:dPt>
          <c:dPt>
            <c:idx val="2"/>
            <c:invertIfNegative val="0"/>
            <c:bubble3D val="0"/>
            <c:spPr>
              <a:solidFill>
                <a:srgbClr val="FAB8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781B-4FF0-AC60-65268BA8B361}"/>
              </c:ext>
            </c:extLst>
          </c:dPt>
          <c:dPt>
            <c:idx val="3"/>
            <c:invertIfNegative val="0"/>
            <c:bubble3D val="0"/>
            <c:spPr>
              <a:solidFill>
                <a:srgbClr val="E4127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781B-4FF0-AC60-65268BA8B361}"/>
              </c:ext>
            </c:extLst>
          </c:dPt>
          <c:dPt>
            <c:idx val="4"/>
            <c:invertIfNegative val="0"/>
            <c:bubble3D val="0"/>
            <c:spPr>
              <a:solidFill>
                <a:srgbClr val="BE0A2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781B-4FF0-AC60-65268BA8B361}"/>
              </c:ext>
            </c:extLst>
          </c:dPt>
          <c:dPt>
            <c:idx val="5"/>
            <c:invertIfNegative val="0"/>
            <c:bubble3D val="0"/>
            <c:spPr>
              <a:solidFill>
                <a:srgbClr val="E535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781B-4FF0-AC60-65268BA8B361}"/>
              </c:ext>
            </c:extLst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Frutiger LT 47 LightCn" panose="02000406030000020004" pitchFamily="2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781B-4FF0-AC60-65268BA8B3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FichaMunicipal2019!$D$161:$D$166</c:f>
              <c:strCache>
                <c:ptCount val="6"/>
                <c:pt idx="0">
                  <c:v>Bovinos</c:v>
                </c:pt>
                <c:pt idx="1">
                  <c:v>Ovinos</c:v>
                </c:pt>
                <c:pt idx="2">
                  <c:v>Caprinos</c:v>
                </c:pt>
                <c:pt idx="3">
                  <c:v>Porcinos</c:v>
                </c:pt>
                <c:pt idx="4">
                  <c:v>Aves</c:v>
                </c:pt>
                <c:pt idx="5">
                  <c:v>Equinos</c:v>
                </c:pt>
              </c:strCache>
            </c:strRef>
          </c:cat>
          <c:val>
            <c:numRef>
              <c:f>FichaMunicipal2019!$R$161:$R$166</c:f>
              <c:numCache>
                <c:formatCode>#,##0</c:formatCode>
                <c:ptCount val="6"/>
                <c:pt idx="0">
                  <c:v>825</c:v>
                </c:pt>
                <c:pt idx="1">
                  <c:v>1745</c:v>
                </c:pt>
                <c:pt idx="2">
                  <c:v>322</c:v>
                </c:pt>
                <c:pt idx="3">
                  <c:v>25</c:v>
                </c:pt>
                <c:pt idx="4">
                  <c:v>210095</c:v>
                </c:pt>
                <c:pt idx="5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81B-4FF0-AC60-65268BA8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439042616"/>
        <c:axId val="4390422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FichaMunicipal2019!$D$161:$D$166</c15:sqref>
                        </c15:formulaRef>
                      </c:ext>
                    </c:extLst>
                    <c:strCache>
                      <c:ptCount val="6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FichaMunicipal2019!$E$161:$E$166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81B-4FF0-AC60-65268BA8B361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FichaMunicipal2019!$D$161:$D$166</c15:sqref>
                        </c15:formulaRef>
                      </c:ext>
                    </c:extLst>
                    <c:strCache>
                      <c:ptCount val="6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FichaMunicipal2019!$F$161:$F$166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81B-4FF0-AC60-65268BA8B361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FichaMunicipal2019!$D$161:$D$166</c15:sqref>
                        </c15:formulaRef>
                      </c:ext>
                    </c:extLst>
                    <c:strCache>
                      <c:ptCount val="6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FichaMunicipal2019!$G$161:$G$166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81B-4FF0-AC60-65268BA8B361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FichaMunicipal2019!$D$161:$D$166</c15:sqref>
                        </c15:formulaRef>
                      </c:ext>
                    </c:extLst>
                    <c:strCache>
                      <c:ptCount val="6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FichaMunicipal2019!$H$161:$H$166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81B-4FF0-AC60-65268BA8B361}"/>
                  </c:ext>
                </c:extLst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FichaMunicipal2019!$D$161:$D$166</c15:sqref>
                        </c15:formulaRef>
                      </c:ext>
                    </c:extLst>
                    <c:strCache>
                      <c:ptCount val="6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FichaMunicipal2019!$I$161:$I$166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81B-4FF0-AC60-65268BA8B361}"/>
                  </c:ext>
                </c:extLst>
              </c15:ser>
            </c15:filteredBarSeries>
            <c15:filteredBarSeries>
              <c15:ser>
                <c:idx val="5"/>
                <c:order val="5"/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FichaMunicipal2019!$D$161:$D$166</c15:sqref>
                        </c15:formulaRef>
                      </c:ext>
                    </c:extLst>
                    <c:strCache>
                      <c:ptCount val="6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FichaMunicipal2019!$J$161:$J$166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81B-4FF0-AC60-65268BA8B361}"/>
                  </c:ext>
                </c:extLst>
              </c15:ser>
            </c15:filteredBarSeries>
            <c15:filteredBarSeries>
              <c15:ser>
                <c:idx val="6"/>
                <c:order val="6"/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FichaMunicipal2019!$D$161:$D$166</c15:sqref>
                        </c15:formulaRef>
                      </c:ext>
                    </c:extLst>
                    <c:strCache>
                      <c:ptCount val="6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FichaMunicipal2019!$K$161:$K$166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81B-4FF0-AC60-65268BA8B361}"/>
                  </c:ext>
                </c:extLst>
              </c15:ser>
            </c15:filteredBarSeries>
            <c15:filteredBarSeries>
              <c15:ser>
                <c:idx val="7"/>
                <c:order val="7"/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FichaMunicipal2019!$D$161:$D$166</c15:sqref>
                        </c15:formulaRef>
                      </c:ext>
                    </c:extLst>
                    <c:strCache>
                      <c:ptCount val="6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FichaMunicipal2019!$L$161:$L$166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81B-4FF0-AC60-65268BA8B361}"/>
                  </c:ext>
                </c:extLst>
              </c15:ser>
            </c15:filteredBarSeries>
            <c15:filteredBarSeries>
              <c15:ser>
                <c:idx val="8"/>
                <c:order val="8"/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FichaMunicipal2019!$D$161:$D$166</c15:sqref>
                        </c15:formulaRef>
                      </c:ext>
                    </c:extLst>
                    <c:strCache>
                      <c:ptCount val="6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FichaMunicipal2019!$M$161:$M$166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81B-4FF0-AC60-65268BA8B361}"/>
                  </c:ext>
                </c:extLst>
              </c15:ser>
            </c15:filteredBarSeries>
            <c15:filteredBarSeries>
              <c15:ser>
                <c:idx val="9"/>
                <c:order val="9"/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FichaMunicipal2019!$D$161:$D$166</c15:sqref>
                        </c15:formulaRef>
                      </c:ext>
                    </c:extLst>
                    <c:strCache>
                      <c:ptCount val="6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FichaMunicipal2019!$N$161:$N$166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81B-4FF0-AC60-65268BA8B361}"/>
                  </c:ext>
                </c:extLst>
              </c15:ser>
            </c15:filteredBarSeries>
            <c15:filteredBarSeries>
              <c15:ser>
                <c:idx val="10"/>
                <c:order val="10"/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FichaMunicipal2019!$D$161:$D$166</c15:sqref>
                        </c15:formulaRef>
                      </c:ext>
                    </c:extLst>
                    <c:strCache>
                      <c:ptCount val="6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FichaMunicipal2019!$O$161:$O$166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81B-4FF0-AC60-65268BA8B361}"/>
                  </c:ext>
                </c:extLst>
              </c15:ser>
            </c15:filteredBarSeries>
            <c15:filteredBarSeries>
              <c15:ser>
                <c:idx val="11"/>
                <c:order val="11"/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FichaMunicipal2019!$D$161:$D$166</c15:sqref>
                        </c15:formulaRef>
                      </c:ext>
                    </c:extLst>
                    <c:strCache>
                      <c:ptCount val="6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FichaMunicipal2019!$P$161:$P$166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81B-4FF0-AC60-65268BA8B361}"/>
                  </c:ext>
                </c:extLst>
              </c15:ser>
            </c15:filteredBarSeries>
            <c15:filteredBarSeries>
              <c15:ser>
                <c:idx val="12"/>
                <c:order val="12"/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FichaMunicipal2019!$D$161:$D$166</c15:sqref>
                        </c15:formulaRef>
                      </c:ext>
                    </c:extLst>
                    <c:strCache>
                      <c:ptCount val="6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FichaMunicipal2019!$Q$161:$Q$166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81B-4FF0-AC60-65268BA8B361}"/>
                  </c:ext>
                </c:extLst>
              </c15:ser>
            </c15:filteredBarSeries>
            <c15:filteredBarSeries>
              <c15:ser>
                <c:idx val="14"/>
                <c:order val="14"/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FichaMunicipal2019!$D$161:$D$166</c15:sqref>
                        </c15:formulaRef>
                      </c:ext>
                    </c:extLst>
                    <c:strCache>
                      <c:ptCount val="6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FichaMunicipal2019!$S$161:$S$166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81B-4FF0-AC60-65268BA8B361}"/>
                  </c:ext>
                </c:extLst>
              </c15:ser>
            </c15:filteredBarSeries>
            <c15:filteredBarSeries>
              <c15:ser>
                <c:idx val="15"/>
                <c:order val="15"/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FichaMunicipal2019!$D$161:$D$166</c15:sqref>
                        </c15:formulaRef>
                      </c:ext>
                    </c:extLst>
                    <c:strCache>
                      <c:ptCount val="6"/>
                      <c:pt idx="0">
                        <c:v>Bovinos</c:v>
                      </c:pt>
                      <c:pt idx="1">
                        <c:v>Ovinos</c:v>
                      </c:pt>
                      <c:pt idx="2">
                        <c:v>Caprinos</c:v>
                      </c:pt>
                      <c:pt idx="3">
                        <c:v>Porcinos</c:v>
                      </c:pt>
                      <c:pt idx="4">
                        <c:v>Aves</c:v>
                      </c:pt>
                      <c:pt idx="5">
                        <c:v>Equinos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FichaMunicipal2019!$T$161:$T$166</c15:sqref>
                        </c15:formulaRef>
                      </c:ext>
                    </c:extLst>
                    <c:numCache>
                      <c:formatCode>#,##0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81B-4FF0-AC60-65268BA8B361}"/>
                  </c:ext>
                </c:extLst>
              </c15:ser>
            </c15:filteredBarSeries>
          </c:ext>
        </c:extLst>
      </c:barChart>
      <c:catAx>
        <c:axId val="439042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prstDash val="sysDot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ysDot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39042288"/>
        <c:crosses val="autoZero"/>
        <c:auto val="1"/>
        <c:lblAlgn val="ctr"/>
        <c:lblOffset val="100"/>
        <c:noMultiLvlLbl val="0"/>
      </c:catAx>
      <c:valAx>
        <c:axId val="43904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rutiger LT 47 LightCn" panose="02000406030000020004" pitchFamily="2" charset="0"/>
                <a:ea typeface="+mn-ea"/>
                <a:cs typeface="+mn-cs"/>
              </a:defRPr>
            </a:pPr>
            <a:endParaRPr lang="es-ES"/>
          </a:p>
        </c:txPr>
        <c:crossAx val="439042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png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image" Target="../media/image6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image" Target="../media/image5.png"/><Relationship Id="rId5" Type="http://schemas.openxmlformats.org/officeDocument/2006/relationships/chart" Target="../charts/chart4.xml"/><Relationship Id="rId10" Type="http://schemas.openxmlformats.org/officeDocument/2006/relationships/image" Target="../media/image4.png"/><Relationship Id="rId4" Type="http://schemas.openxmlformats.org/officeDocument/2006/relationships/chart" Target="../charts/chart3.xml"/><Relationship Id="rId9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179285</xdr:colOff>
      <xdr:row>1</xdr:row>
      <xdr:rowOff>0</xdr:rowOff>
    </xdr:from>
    <xdr:to>
      <xdr:col>11</xdr:col>
      <xdr:colOff>44859</xdr:colOff>
      <xdr:row>3</xdr:row>
      <xdr:rowOff>144780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8678DAD-A138-4E5F-8DCD-BF8345364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165" y="182880"/>
          <a:ext cx="1900114" cy="510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22860</xdr:colOff>
      <xdr:row>47</xdr:row>
      <xdr:rowOff>15240</xdr:rowOff>
    </xdr:from>
    <xdr:to>
      <xdr:col>38</xdr:col>
      <xdr:colOff>190500</xdr:colOff>
      <xdr:row>57</xdr:row>
      <xdr:rowOff>91440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0BCF0A7-710A-4636-ADD7-01B8850BD4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17145</xdr:colOff>
      <xdr:row>83</xdr:row>
      <xdr:rowOff>41910</xdr:rowOff>
    </xdr:from>
    <xdr:to>
      <xdr:col>26</xdr:col>
      <xdr:colOff>17145</xdr:colOff>
      <xdr:row>94</xdr:row>
      <xdr:rowOff>129540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7560F61-6C30-430F-A1F0-A38103BD49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53340</xdr:colOff>
      <xdr:row>98</xdr:row>
      <xdr:rowOff>22860</xdr:rowOff>
    </xdr:from>
    <xdr:to>
      <xdr:col>38</xdr:col>
      <xdr:colOff>160020</xdr:colOff>
      <xdr:row>111</xdr:row>
      <xdr:rowOff>53340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D481CD0D-BAB2-4886-BFBE-10923B4371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111125</xdr:colOff>
      <xdr:row>117</xdr:row>
      <xdr:rowOff>85090</xdr:rowOff>
    </xdr:from>
    <xdr:to>
      <xdr:col>38</xdr:col>
      <xdr:colOff>118745</xdr:colOff>
      <xdr:row>127</xdr:row>
      <xdr:rowOff>111125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8C5592FA-F8FD-4863-BDD9-4A78B5DF3C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83820</xdr:colOff>
      <xdr:row>142</xdr:row>
      <xdr:rowOff>114300</xdr:rowOff>
    </xdr:from>
    <xdr:to>
      <xdr:col>38</xdr:col>
      <xdr:colOff>129540</xdr:colOff>
      <xdr:row>153</xdr:row>
      <xdr:rowOff>38100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4A76BEE1-ED9B-476F-8931-815BC6AC7A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47625</xdr:colOff>
      <xdr:row>157</xdr:row>
      <xdr:rowOff>47625</xdr:rowOff>
    </xdr:from>
    <xdr:to>
      <xdr:col>38</xdr:col>
      <xdr:colOff>114300</xdr:colOff>
      <xdr:row>166</xdr:row>
      <xdr:rowOff>72390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3499E297-EE2E-404B-A84B-54D19E361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2</xdr:col>
      <xdr:colOff>0</xdr:colOff>
      <xdr:row>7</xdr:row>
      <xdr:rowOff>0</xdr:rowOff>
    </xdr:from>
    <xdr:to>
      <xdr:col>20</xdr:col>
      <xdr:colOff>170180</xdr:colOff>
      <xdr:row>18</xdr:row>
      <xdr:rowOff>585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1952096-CC1F-41DB-8D59-A72CDF27EE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760" y="1607820"/>
          <a:ext cx="3873500" cy="2758602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62</xdr:row>
      <xdr:rowOff>98232</xdr:rowOff>
    </xdr:from>
    <xdr:to>
      <xdr:col>18</xdr:col>
      <xdr:colOff>25400</xdr:colOff>
      <xdr:row>77</xdr:row>
      <xdr:rowOff>172768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797861E8-6A98-4B29-838C-867AA421C8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63563" y="13449107"/>
          <a:ext cx="3001962" cy="3495599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62</xdr:row>
      <xdr:rowOff>98232</xdr:rowOff>
    </xdr:from>
    <xdr:to>
      <xdr:col>37</xdr:col>
      <xdr:colOff>25400</xdr:colOff>
      <xdr:row>77</xdr:row>
      <xdr:rowOff>172769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882E7311-298F-4BCA-8C1F-BD250F89A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333875" y="13449107"/>
          <a:ext cx="3001963" cy="3495600"/>
        </a:xfrm>
        <a:prstGeom prst="rect">
          <a:avLst/>
        </a:prstGeom>
      </xdr:spPr>
    </xdr:pic>
    <xdr:clientData/>
  </xdr:twoCellAnchor>
  <xdr:twoCellAnchor editAs="oneCell">
    <xdr:from>
      <xdr:col>24</xdr:col>
      <xdr:colOff>123825</xdr:colOff>
      <xdr:row>131</xdr:row>
      <xdr:rowOff>132342</xdr:rowOff>
    </xdr:from>
    <xdr:to>
      <xdr:col>36</xdr:col>
      <xdr:colOff>194945</xdr:colOff>
      <xdr:row>141</xdr:row>
      <xdr:rowOff>250044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CEDC0136-FF33-4512-893C-3CB36627DF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86325" y="29012142"/>
          <a:ext cx="2471420" cy="2879952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197</xdr:row>
      <xdr:rowOff>1</xdr:rowOff>
    </xdr:from>
    <xdr:to>
      <xdr:col>35</xdr:col>
      <xdr:colOff>198120</xdr:colOff>
      <xdr:row>207</xdr:row>
      <xdr:rowOff>239666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AE453500-01A2-486A-BAA4-7F01107B33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300" y="74112121"/>
          <a:ext cx="2667000" cy="3105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0BEC8-6D4E-4315-AA7F-45895708E9A6}">
  <sheetPr codeName="Hoja1">
    <pageSetUpPr fitToPage="1"/>
  </sheetPr>
  <dimension ref="B6:AQ264"/>
  <sheetViews>
    <sheetView showGridLines="0" tabSelected="1" zoomScale="90" zoomScaleNormal="90" zoomScaleSheetLayoutView="90" workbookViewId="0">
      <selection activeCell="AJ252" sqref="AJ252"/>
    </sheetView>
  </sheetViews>
  <sheetFormatPr baseColWidth="10" defaultColWidth="2.7109375" defaultRowHeight="15"/>
  <cols>
    <col min="3" max="39" width="3" customWidth="1"/>
    <col min="40" max="40" width="5" bestFit="1" customWidth="1"/>
  </cols>
  <sheetData>
    <row r="6" spans="3:38" ht="27">
      <c r="C6" s="42" t="s">
        <v>0</v>
      </c>
      <c r="S6" s="68" t="s">
        <v>227</v>
      </c>
    </row>
    <row r="7" spans="3:38" ht="30" customHeight="1"/>
    <row r="8" spans="3:38" ht="19.899999999999999" customHeight="1">
      <c r="W8" s="170" t="s">
        <v>1</v>
      </c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</row>
    <row r="9" spans="3:38" ht="19.899999999999999" customHeight="1">
      <c r="W9" s="170" t="s">
        <v>2</v>
      </c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</row>
    <row r="10" spans="3:38" ht="19.899999999999999" customHeight="1">
      <c r="W10" s="170" t="s">
        <v>3</v>
      </c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</row>
    <row r="11" spans="3:38" ht="19.899999999999999" customHeight="1">
      <c r="W11" s="170" t="s">
        <v>4</v>
      </c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</row>
    <row r="12" spans="3:38" ht="19.899999999999999" customHeight="1">
      <c r="W12" s="170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</row>
    <row r="13" spans="3:38" ht="19.899999999999999" customHeight="1">
      <c r="W13" s="170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</row>
    <row r="14" spans="3:38" ht="19.899999999999999" customHeight="1">
      <c r="W14" s="170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</row>
    <row r="15" spans="3:38" ht="19.899999999999999" customHeight="1">
      <c r="W15" s="170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</row>
    <row r="16" spans="3:38" ht="19.899999999999999" customHeight="1">
      <c r="W16" s="170" t="s">
        <v>5</v>
      </c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</row>
    <row r="17" spans="2:43" ht="19.899999999999999" customHeight="1">
      <c r="W17" s="170" t="s">
        <v>6</v>
      </c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</row>
    <row r="18" spans="2:43" ht="19.899999999999999" customHeight="1">
      <c r="W18" s="170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</row>
    <row r="19" spans="2:43" ht="19.899999999999999" customHeight="1">
      <c r="W19" s="170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</row>
    <row r="20" spans="2:43" ht="7.15" customHeight="1"/>
    <row r="21" spans="2:43" ht="7.15" customHeight="1"/>
    <row r="22" spans="2:43" ht="23.25">
      <c r="C22" s="1" t="s">
        <v>1</v>
      </c>
      <c r="T22" s="3"/>
      <c r="U22" s="3"/>
      <c r="V22" s="3"/>
      <c r="W22" s="3"/>
      <c r="X22" s="3"/>
      <c r="Y22" s="3"/>
      <c r="Z22" s="6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2:43">
      <c r="D23" s="25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2:43" ht="7.15" customHeight="1" thickBot="1">
      <c r="C24" s="3"/>
      <c r="D24" s="133" t="s">
        <v>123</v>
      </c>
      <c r="E24" s="134"/>
      <c r="F24" s="134"/>
      <c r="G24" s="134"/>
      <c r="H24" s="134"/>
      <c r="I24" s="135"/>
      <c r="J24" s="135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133" t="s">
        <v>124</v>
      </c>
      <c r="X24" s="134"/>
      <c r="Y24" s="134"/>
      <c r="Z24" s="134"/>
      <c r="AA24" s="135"/>
      <c r="AB24" s="135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</row>
    <row r="25" spans="2:43" ht="7.15" customHeight="1">
      <c r="C25" s="27"/>
      <c r="D25" s="134"/>
      <c r="E25" s="134"/>
      <c r="F25" s="134"/>
      <c r="G25" s="134"/>
      <c r="H25" s="134"/>
      <c r="I25" s="135"/>
      <c r="J25" s="135"/>
      <c r="K25" s="26"/>
      <c r="L25" s="26"/>
      <c r="M25" s="26"/>
      <c r="N25" s="26"/>
      <c r="O25" s="26"/>
      <c r="P25" s="26"/>
      <c r="Q25" s="26"/>
      <c r="R25" s="26"/>
      <c r="S25" s="26"/>
      <c r="T25" s="29"/>
      <c r="U25" s="3"/>
      <c r="V25" s="27"/>
      <c r="W25" s="134"/>
      <c r="X25" s="134"/>
      <c r="Y25" s="134"/>
      <c r="Z25" s="134"/>
      <c r="AA25" s="135"/>
      <c r="AB25" s="135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9"/>
      <c r="AN25" s="3"/>
      <c r="AO25" s="3"/>
      <c r="AP25" s="3"/>
    </row>
    <row r="26" spans="2:43">
      <c r="B26" s="3"/>
      <c r="C26" s="28"/>
      <c r="D26" s="5" t="s">
        <v>7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0"/>
      <c r="U26" s="3"/>
      <c r="V26" s="28"/>
      <c r="W26" s="175" t="s">
        <v>12</v>
      </c>
      <c r="X26" s="185"/>
      <c r="Y26" s="65" t="s">
        <v>221</v>
      </c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30"/>
      <c r="AN26" s="3"/>
      <c r="AO26" s="3"/>
      <c r="AP26" s="3"/>
      <c r="AQ26" s="3"/>
    </row>
    <row r="27" spans="2:43" ht="14.45" customHeight="1">
      <c r="B27" s="3"/>
      <c r="C27" s="28"/>
      <c r="D27" s="5" t="s">
        <v>8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0"/>
      <c r="U27" s="3"/>
      <c r="V27" s="43"/>
      <c r="W27" s="5" t="s">
        <v>221</v>
      </c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45"/>
      <c r="AN27" s="3"/>
      <c r="AO27" s="3"/>
      <c r="AP27" s="3"/>
      <c r="AQ27" s="3"/>
    </row>
    <row r="28" spans="2:43" ht="8.4499999999999993" customHeight="1">
      <c r="B28" s="3"/>
      <c r="C28" s="43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5"/>
      <c r="U28" s="3"/>
      <c r="V28" s="43"/>
      <c r="W28" s="5" t="s">
        <v>222</v>
      </c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45"/>
      <c r="AN28" s="3"/>
      <c r="AO28" s="3"/>
      <c r="AP28" s="3"/>
      <c r="AQ28" s="3"/>
    </row>
    <row r="29" spans="2:43" s="97" customFormat="1" ht="22.9" customHeight="1">
      <c r="B29" s="107"/>
      <c r="C29" s="110"/>
      <c r="D29" s="108"/>
      <c r="E29" s="102"/>
      <c r="F29" s="102"/>
      <c r="G29" s="102"/>
      <c r="H29" s="102"/>
      <c r="I29" s="102"/>
      <c r="J29" s="102"/>
      <c r="K29" s="102"/>
      <c r="L29" s="102"/>
      <c r="M29" s="152"/>
      <c r="N29" s="152"/>
      <c r="O29" s="152"/>
      <c r="P29" s="152"/>
      <c r="Q29" s="152"/>
      <c r="R29" s="152"/>
      <c r="S29" s="152"/>
      <c r="T29" s="111"/>
      <c r="U29" s="107"/>
      <c r="V29" s="112"/>
      <c r="W29" s="106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113"/>
      <c r="AN29" s="107"/>
      <c r="AO29" s="107"/>
      <c r="AP29" s="107"/>
      <c r="AQ29" s="107"/>
    </row>
    <row r="30" spans="2:43" s="97" customFormat="1" ht="22.9" customHeight="1">
      <c r="B30" s="107"/>
      <c r="C30" s="110"/>
      <c r="D30" s="108" t="s">
        <v>9</v>
      </c>
      <c r="E30" s="102"/>
      <c r="F30" s="102"/>
      <c r="G30" s="102"/>
      <c r="H30" s="102"/>
      <c r="I30" s="102"/>
      <c r="J30" s="102"/>
      <c r="K30" s="102"/>
      <c r="L30" s="102"/>
      <c r="M30" s="153" t="s">
        <v>219</v>
      </c>
      <c r="N30" s="154"/>
      <c r="O30" s="154"/>
      <c r="P30" s="154"/>
      <c r="Q30" s="154"/>
      <c r="R30" s="154"/>
      <c r="S30" s="154"/>
      <c r="T30" s="111"/>
      <c r="U30" s="107"/>
      <c r="V30" s="112"/>
      <c r="W30" s="186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13"/>
      <c r="AN30" s="107"/>
      <c r="AO30" s="107"/>
      <c r="AP30" s="107"/>
      <c r="AQ30" s="107"/>
    </row>
    <row r="31" spans="2:43" s="97" customFormat="1" ht="22.9" customHeight="1">
      <c r="B31" s="107"/>
      <c r="C31" s="110"/>
      <c r="D31" s="108" t="s">
        <v>10</v>
      </c>
      <c r="E31" s="102"/>
      <c r="F31" s="102"/>
      <c r="G31" s="102"/>
      <c r="H31" s="102"/>
      <c r="I31" s="102"/>
      <c r="J31" s="102"/>
      <c r="K31" s="102"/>
      <c r="L31" s="102"/>
      <c r="M31" s="153" t="s">
        <v>220</v>
      </c>
      <c r="N31" s="154"/>
      <c r="O31" s="154"/>
      <c r="P31" s="154"/>
      <c r="Q31" s="154"/>
      <c r="R31" s="154"/>
      <c r="S31" s="154"/>
      <c r="T31" s="111"/>
      <c r="U31" s="107"/>
      <c r="V31" s="112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13"/>
      <c r="AN31" s="107"/>
      <c r="AO31" s="107"/>
      <c r="AP31" s="107"/>
      <c r="AQ31" s="107"/>
    </row>
    <row r="32" spans="2:43" s="97" customFormat="1" ht="22.9" customHeight="1">
      <c r="B32" s="107"/>
      <c r="C32" s="110"/>
      <c r="D32" s="108" t="s">
        <v>11</v>
      </c>
      <c r="E32" s="102"/>
      <c r="F32" s="102"/>
      <c r="G32" s="102"/>
      <c r="H32" s="102"/>
      <c r="I32" s="102"/>
      <c r="J32" s="102"/>
      <c r="K32" s="102"/>
      <c r="L32" s="102"/>
      <c r="M32" s="153">
        <v>6</v>
      </c>
      <c r="N32" s="154"/>
      <c r="O32" s="154"/>
      <c r="P32" s="154"/>
      <c r="Q32" s="154"/>
      <c r="R32" s="154"/>
      <c r="S32" s="154"/>
      <c r="T32" s="111"/>
      <c r="U32" s="107"/>
      <c r="V32" s="112"/>
      <c r="W32" s="187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  <c r="AH32" s="187"/>
      <c r="AI32" s="187"/>
      <c r="AJ32" s="187"/>
      <c r="AK32" s="187"/>
      <c r="AL32" s="187"/>
      <c r="AM32" s="113"/>
      <c r="AN32" s="107"/>
      <c r="AO32" s="107"/>
      <c r="AP32" s="107"/>
      <c r="AQ32" s="107"/>
    </row>
    <row r="33" spans="2:43" s="97" customFormat="1" ht="22.9" customHeight="1">
      <c r="B33" s="107"/>
      <c r="C33" s="110"/>
      <c r="D33" s="108" t="s">
        <v>134</v>
      </c>
      <c r="E33" s="102"/>
      <c r="F33" s="102"/>
      <c r="G33" s="102"/>
      <c r="H33" s="102"/>
      <c r="I33" s="102"/>
      <c r="J33" s="102"/>
      <c r="K33" s="102"/>
      <c r="L33" s="102"/>
      <c r="M33" s="155">
        <v>179.66</v>
      </c>
      <c r="N33" s="156"/>
      <c r="O33" s="156"/>
      <c r="P33" s="156"/>
      <c r="Q33" s="156"/>
      <c r="R33" s="156"/>
      <c r="S33" s="156"/>
      <c r="T33" s="111"/>
      <c r="U33" s="107"/>
      <c r="V33" s="112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13"/>
      <c r="AN33" s="107"/>
      <c r="AO33" s="107"/>
      <c r="AP33" s="107"/>
      <c r="AQ33" s="107"/>
    </row>
    <row r="34" spans="2:43" s="97" customFormat="1" ht="22.9" customHeight="1">
      <c r="B34" s="107"/>
      <c r="C34" s="110"/>
      <c r="D34" s="108" t="s">
        <v>135</v>
      </c>
      <c r="E34" s="102"/>
      <c r="F34" s="102"/>
      <c r="G34" s="102"/>
      <c r="H34" s="102"/>
      <c r="I34" s="102"/>
      <c r="J34" s="102"/>
      <c r="K34" s="102"/>
      <c r="L34" s="102"/>
      <c r="M34" s="155">
        <v>16.649999999999999</v>
      </c>
      <c r="N34" s="156"/>
      <c r="O34" s="156"/>
      <c r="P34" s="156"/>
      <c r="Q34" s="156"/>
      <c r="R34" s="156"/>
      <c r="S34" s="156"/>
      <c r="T34" s="111"/>
      <c r="U34" s="107"/>
      <c r="V34" s="112"/>
      <c r="W34" s="187"/>
      <c r="X34" s="187"/>
      <c r="Y34" s="187"/>
      <c r="Z34" s="187"/>
      <c r="AA34" s="187"/>
      <c r="AB34" s="187"/>
      <c r="AC34" s="187"/>
      <c r="AD34" s="187"/>
      <c r="AE34" s="187"/>
      <c r="AF34" s="187"/>
      <c r="AG34" s="187"/>
      <c r="AH34" s="187"/>
      <c r="AI34" s="187"/>
      <c r="AJ34" s="187"/>
      <c r="AK34" s="187"/>
      <c r="AL34" s="187"/>
      <c r="AM34" s="113"/>
      <c r="AN34" s="107"/>
      <c r="AO34" s="107"/>
      <c r="AP34" s="107"/>
      <c r="AQ34" s="107"/>
    </row>
    <row r="35" spans="2:43" s="97" customFormat="1" ht="22.9" customHeight="1">
      <c r="B35" s="107"/>
      <c r="C35" s="110"/>
      <c r="D35" s="108" t="s">
        <v>137</v>
      </c>
      <c r="E35" s="102"/>
      <c r="F35" s="102"/>
      <c r="G35" s="102"/>
      <c r="H35" s="102"/>
      <c r="I35" s="102"/>
      <c r="J35" s="102"/>
      <c r="K35" s="102"/>
      <c r="L35" s="102"/>
      <c r="M35" s="157" t="s">
        <v>223</v>
      </c>
      <c r="N35" s="158"/>
      <c r="O35" s="158"/>
      <c r="P35" s="158"/>
      <c r="Q35" s="158"/>
      <c r="R35" s="158"/>
      <c r="S35" s="158"/>
      <c r="T35" s="111"/>
      <c r="U35" s="107"/>
      <c r="V35" s="112"/>
      <c r="W35" s="187"/>
      <c r="X35" s="187"/>
      <c r="Y35" s="187"/>
      <c r="Z35" s="187"/>
      <c r="AA35" s="187"/>
      <c r="AB35" s="187"/>
      <c r="AC35" s="187"/>
      <c r="AD35" s="187"/>
      <c r="AE35" s="187"/>
      <c r="AF35" s="187"/>
      <c r="AG35" s="187"/>
      <c r="AH35" s="187"/>
      <c r="AI35" s="187"/>
      <c r="AJ35" s="187"/>
      <c r="AK35" s="187"/>
      <c r="AL35" s="187"/>
      <c r="AM35" s="113"/>
      <c r="AN35" s="107"/>
      <c r="AO35" s="107"/>
      <c r="AP35" s="107"/>
      <c r="AQ35" s="107"/>
    </row>
    <row r="36" spans="2:43" s="97" customFormat="1" ht="22.9" customHeight="1">
      <c r="B36" s="107"/>
      <c r="C36" s="110"/>
      <c r="D36" s="108" t="s">
        <v>136</v>
      </c>
      <c r="E36" s="102"/>
      <c r="F36" s="102"/>
      <c r="G36" s="102"/>
      <c r="H36" s="102"/>
      <c r="I36" s="102"/>
      <c r="J36" s="102"/>
      <c r="K36" s="102"/>
      <c r="L36" s="102"/>
      <c r="M36" s="157" t="s">
        <v>224</v>
      </c>
      <c r="N36" s="158"/>
      <c r="O36" s="158"/>
      <c r="P36" s="158"/>
      <c r="Q36" s="158"/>
      <c r="R36" s="158"/>
      <c r="S36" s="158"/>
      <c r="T36" s="111"/>
      <c r="U36" s="107"/>
      <c r="V36" s="112"/>
      <c r="W36" s="187"/>
      <c r="X36" s="187"/>
      <c r="Y36" s="187"/>
      <c r="Z36" s="187"/>
      <c r="AA36" s="187"/>
      <c r="AB36" s="187"/>
      <c r="AC36" s="187"/>
      <c r="AD36" s="187"/>
      <c r="AE36" s="187"/>
      <c r="AF36" s="187"/>
      <c r="AG36" s="187"/>
      <c r="AH36" s="187"/>
      <c r="AI36" s="187"/>
      <c r="AJ36" s="187"/>
      <c r="AK36" s="187"/>
      <c r="AL36" s="187"/>
      <c r="AM36" s="113"/>
      <c r="AN36" s="107"/>
      <c r="AO36" s="107"/>
      <c r="AP36" s="107"/>
      <c r="AQ36" s="107"/>
    </row>
    <row r="37" spans="2:43" s="97" customFormat="1" ht="7.15" customHeight="1">
      <c r="B37" s="107"/>
      <c r="C37" s="110"/>
      <c r="D37" s="109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114"/>
      <c r="T37" s="111"/>
      <c r="U37" s="107"/>
      <c r="V37" s="112"/>
      <c r="W37" s="187"/>
      <c r="X37" s="187"/>
      <c r="Y37" s="187"/>
      <c r="Z37" s="187"/>
      <c r="AA37" s="187"/>
      <c r="AB37" s="187"/>
      <c r="AC37" s="187"/>
      <c r="AD37" s="187"/>
      <c r="AE37" s="187"/>
      <c r="AF37" s="187"/>
      <c r="AG37" s="187"/>
      <c r="AH37" s="187"/>
      <c r="AI37" s="187"/>
      <c r="AJ37" s="187"/>
      <c r="AK37" s="187"/>
      <c r="AL37" s="187"/>
      <c r="AM37" s="113"/>
      <c r="AN37" s="107"/>
      <c r="AO37" s="107"/>
      <c r="AP37" s="107"/>
      <c r="AQ37" s="107"/>
    </row>
    <row r="38" spans="2:43" s="97" customFormat="1" ht="1.9" customHeight="1">
      <c r="B38" s="107"/>
      <c r="C38" s="110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15"/>
      <c r="T38" s="116"/>
      <c r="U38" s="78"/>
      <c r="V38" s="112"/>
      <c r="W38" s="187"/>
      <c r="X38" s="187"/>
      <c r="Y38" s="187"/>
      <c r="Z38" s="187"/>
      <c r="AA38" s="187"/>
      <c r="AB38" s="187"/>
      <c r="AC38" s="187"/>
      <c r="AD38" s="187"/>
      <c r="AE38" s="187"/>
      <c r="AF38" s="187"/>
      <c r="AG38" s="187"/>
      <c r="AH38" s="187"/>
      <c r="AI38" s="187"/>
      <c r="AJ38" s="187"/>
      <c r="AK38" s="187"/>
      <c r="AL38" s="187"/>
      <c r="AM38" s="113"/>
      <c r="AN38" s="107"/>
      <c r="AO38" s="107"/>
      <c r="AP38" s="107"/>
      <c r="AQ38" s="107"/>
    </row>
    <row r="39" spans="2:43" s="97" customFormat="1" ht="22.9" customHeight="1">
      <c r="B39" s="107"/>
      <c r="C39" s="110"/>
      <c r="D39" s="108"/>
      <c r="E39" s="108"/>
      <c r="F39" s="108"/>
      <c r="G39" s="108"/>
      <c r="H39" s="108"/>
      <c r="I39" s="108"/>
      <c r="J39" s="159"/>
      <c r="K39" s="160"/>
      <c r="L39" s="160"/>
      <c r="M39" s="160"/>
      <c r="N39" s="160"/>
      <c r="O39" s="160"/>
      <c r="P39" s="160"/>
      <c r="Q39" s="160"/>
      <c r="R39" s="160"/>
      <c r="S39" s="160"/>
      <c r="T39" s="116"/>
      <c r="U39" s="78"/>
      <c r="V39" s="112"/>
      <c r="W39" s="187"/>
      <c r="X39" s="187"/>
      <c r="Y39" s="187"/>
      <c r="Z39" s="187"/>
      <c r="AA39" s="187"/>
      <c r="AB39" s="187"/>
      <c r="AC39" s="187"/>
      <c r="AD39" s="187"/>
      <c r="AE39" s="187"/>
      <c r="AF39" s="187"/>
      <c r="AG39" s="187"/>
      <c r="AH39" s="187"/>
      <c r="AI39" s="187"/>
      <c r="AJ39" s="187"/>
      <c r="AK39" s="187"/>
      <c r="AL39" s="187"/>
      <c r="AM39" s="113"/>
      <c r="AN39" s="107"/>
      <c r="AO39" s="107"/>
      <c r="AP39" s="107"/>
      <c r="AQ39" s="107"/>
    </row>
    <row r="40" spans="2:43" s="97" customFormat="1" ht="22.9" customHeight="1">
      <c r="B40" s="107"/>
      <c r="C40" s="110"/>
      <c r="D40" s="108"/>
      <c r="E40" s="108"/>
      <c r="F40" s="108"/>
      <c r="G40" s="159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16"/>
      <c r="U40" s="78"/>
      <c r="V40" s="112"/>
      <c r="W40" s="187"/>
      <c r="X40" s="187"/>
      <c r="Y40" s="187"/>
      <c r="Z40" s="187"/>
      <c r="AA40" s="187"/>
      <c r="AB40" s="187"/>
      <c r="AC40" s="187"/>
      <c r="AD40" s="187"/>
      <c r="AE40" s="187"/>
      <c r="AF40" s="187"/>
      <c r="AG40" s="187"/>
      <c r="AH40" s="187"/>
      <c r="AI40" s="187"/>
      <c r="AJ40" s="187"/>
      <c r="AK40" s="187"/>
      <c r="AL40" s="187"/>
      <c r="AM40" s="113"/>
      <c r="AN40" s="107"/>
      <c r="AO40" s="107"/>
      <c r="AP40" s="107"/>
      <c r="AQ40" s="107"/>
    </row>
    <row r="41" spans="2:43" s="97" customFormat="1" ht="22.9" customHeight="1">
      <c r="B41" s="107"/>
      <c r="C41" s="110"/>
      <c r="D41" s="108"/>
      <c r="E41" s="108"/>
      <c r="F41" s="108"/>
      <c r="G41" s="159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16"/>
      <c r="U41" s="78"/>
      <c r="V41" s="112"/>
      <c r="W41" s="187"/>
      <c r="X41" s="187"/>
      <c r="Y41" s="187"/>
      <c r="Z41" s="187"/>
      <c r="AA41" s="187"/>
      <c r="AB41" s="187"/>
      <c r="AC41" s="187"/>
      <c r="AD41" s="187"/>
      <c r="AE41" s="187"/>
      <c r="AF41" s="187"/>
      <c r="AG41" s="187"/>
      <c r="AH41" s="187"/>
      <c r="AI41" s="187"/>
      <c r="AJ41" s="187"/>
      <c r="AK41" s="187"/>
      <c r="AL41" s="187"/>
      <c r="AM41" s="113"/>
      <c r="AN41" s="107"/>
      <c r="AO41" s="107"/>
      <c r="AP41" s="107"/>
      <c r="AQ41" s="107"/>
    </row>
    <row r="42" spans="2:43" s="97" customFormat="1" ht="13.9" customHeight="1" thickBot="1">
      <c r="B42" s="107"/>
      <c r="C42" s="117"/>
      <c r="D42" s="118"/>
      <c r="E42" s="118"/>
      <c r="F42" s="118"/>
      <c r="G42" s="161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19"/>
      <c r="U42" s="78"/>
      <c r="V42" s="120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2"/>
      <c r="AN42" s="107"/>
      <c r="AO42" s="107"/>
      <c r="AP42" s="107"/>
      <c r="AQ42" s="107"/>
    </row>
    <row r="43" spans="2:43" ht="8.4499999999999993" customHeight="1"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4"/>
      <c r="U43" s="4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2:43" ht="5.45" customHeight="1"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4"/>
      <c r="U44" s="4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2:43" ht="23.25">
      <c r="C45" s="1" t="s">
        <v>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2:43">
      <c r="C46" s="5" t="s">
        <v>13</v>
      </c>
    </row>
    <row r="47" spans="2:43" ht="7.15" customHeight="1" thickBot="1">
      <c r="D47" s="137" t="s">
        <v>125</v>
      </c>
      <c r="E47" s="137"/>
      <c r="F47" s="137"/>
      <c r="G47" s="137"/>
      <c r="H47" s="137"/>
      <c r="I47" s="137"/>
      <c r="J47" s="137"/>
      <c r="K47" s="137"/>
      <c r="L47" s="137"/>
      <c r="M47" s="138"/>
      <c r="N47" s="138"/>
    </row>
    <row r="48" spans="2:43" ht="7.15" customHeight="1">
      <c r="C48" s="27"/>
      <c r="D48" s="137"/>
      <c r="E48" s="137"/>
      <c r="F48" s="137"/>
      <c r="G48" s="137"/>
      <c r="H48" s="137"/>
      <c r="I48" s="137"/>
      <c r="J48" s="137"/>
      <c r="K48" s="137"/>
      <c r="L48" s="137"/>
      <c r="M48" s="138"/>
      <c r="N48" s="138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9"/>
    </row>
    <row r="49" spans="3:39" ht="8.4499999999999993" customHeight="1">
      <c r="C49" s="28"/>
      <c r="AM49" s="30"/>
    </row>
    <row r="50" spans="3:39" s="97" customFormat="1" ht="22.9" customHeight="1">
      <c r="C50" s="40"/>
      <c r="E50" s="95" t="s">
        <v>14</v>
      </c>
      <c r="I50" s="95" t="s">
        <v>15</v>
      </c>
      <c r="N50" s="95" t="s">
        <v>16</v>
      </c>
      <c r="S50" s="95" t="s">
        <v>17</v>
      </c>
      <c r="AA50" s="107"/>
      <c r="AB50" s="107"/>
      <c r="AM50" s="41"/>
    </row>
    <row r="51" spans="3:39" ht="8.4499999999999993" customHeight="1">
      <c r="C51" s="43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54"/>
      <c r="AB51" s="44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5"/>
    </row>
    <row r="52" spans="3:39" s="97" customFormat="1" ht="22.9" customHeight="1">
      <c r="C52" s="112"/>
      <c r="D52" s="166">
        <v>2015</v>
      </c>
      <c r="E52" s="166"/>
      <c r="F52" s="166"/>
      <c r="G52" s="167">
        <f>SUM($L52,$Q52)</f>
        <v>3252</v>
      </c>
      <c r="H52" s="167"/>
      <c r="I52" s="167"/>
      <c r="J52" s="167"/>
      <c r="K52" s="167"/>
      <c r="L52" s="167">
        <v>1711</v>
      </c>
      <c r="M52" s="167"/>
      <c r="N52" s="167"/>
      <c r="O52" s="167"/>
      <c r="P52" s="167"/>
      <c r="Q52" s="167">
        <v>1541</v>
      </c>
      <c r="R52" s="167"/>
      <c r="S52" s="167"/>
      <c r="T52" s="167"/>
      <c r="U52" s="167"/>
      <c r="V52" s="103"/>
      <c r="W52" s="103"/>
      <c r="X52" s="103"/>
      <c r="Y52" s="103"/>
      <c r="Z52" s="103"/>
      <c r="AA52" s="104"/>
      <c r="AB52" s="104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13"/>
    </row>
    <row r="53" spans="3:39" s="97" customFormat="1" ht="22.9" customHeight="1">
      <c r="C53" s="112"/>
      <c r="D53" s="165">
        <v>2016</v>
      </c>
      <c r="E53" s="165">
        <v>2015</v>
      </c>
      <c r="F53" s="165"/>
      <c r="G53" s="167">
        <f>SUM($L53,$Q53)</f>
        <v>3179</v>
      </c>
      <c r="H53" s="167"/>
      <c r="I53" s="167"/>
      <c r="J53" s="167"/>
      <c r="K53" s="167"/>
      <c r="L53" s="141">
        <v>1673</v>
      </c>
      <c r="M53" s="141"/>
      <c r="N53" s="141"/>
      <c r="O53" s="141"/>
      <c r="P53" s="141"/>
      <c r="Q53" s="141">
        <v>1506</v>
      </c>
      <c r="R53" s="141"/>
      <c r="S53" s="141"/>
      <c r="T53" s="141"/>
      <c r="U53" s="141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13"/>
    </row>
    <row r="54" spans="3:39" s="97" customFormat="1" ht="22.9" customHeight="1">
      <c r="C54" s="112"/>
      <c r="D54" s="165">
        <v>2017</v>
      </c>
      <c r="E54" s="165"/>
      <c r="F54" s="165"/>
      <c r="G54" s="167">
        <f t="shared" ref="G54:G57" si="0">SUM($L54,$Q54)</f>
        <v>3083</v>
      </c>
      <c r="H54" s="167"/>
      <c r="I54" s="167"/>
      <c r="J54" s="167"/>
      <c r="K54" s="167"/>
      <c r="L54" s="141">
        <v>1626</v>
      </c>
      <c r="M54" s="141"/>
      <c r="N54" s="141"/>
      <c r="O54" s="141"/>
      <c r="P54" s="141"/>
      <c r="Q54" s="141">
        <v>1457</v>
      </c>
      <c r="R54" s="141"/>
      <c r="S54" s="141"/>
      <c r="T54" s="141"/>
      <c r="U54" s="141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13"/>
    </row>
    <row r="55" spans="3:39" s="97" customFormat="1" ht="22.9" customHeight="1">
      <c r="C55" s="112"/>
      <c r="D55" s="165">
        <v>2018</v>
      </c>
      <c r="E55" s="165"/>
      <c r="F55" s="165"/>
      <c r="G55" s="167">
        <f t="shared" si="0"/>
        <v>2972</v>
      </c>
      <c r="H55" s="167"/>
      <c r="I55" s="167"/>
      <c r="J55" s="167"/>
      <c r="K55" s="167"/>
      <c r="L55" s="141">
        <v>1562</v>
      </c>
      <c r="M55" s="141"/>
      <c r="N55" s="141"/>
      <c r="O55" s="141"/>
      <c r="P55" s="141"/>
      <c r="Q55" s="141">
        <v>1410</v>
      </c>
      <c r="R55" s="141"/>
      <c r="S55" s="141"/>
      <c r="T55" s="141"/>
      <c r="U55" s="141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13"/>
    </row>
    <row r="56" spans="3:39" s="129" customFormat="1" ht="22.9" customHeight="1">
      <c r="C56" s="112"/>
      <c r="D56" s="165">
        <v>2019</v>
      </c>
      <c r="E56" s="165"/>
      <c r="F56" s="165"/>
      <c r="G56" s="167">
        <f t="shared" si="0"/>
        <v>2883</v>
      </c>
      <c r="H56" s="167"/>
      <c r="I56" s="167"/>
      <c r="J56" s="167"/>
      <c r="K56" s="167"/>
      <c r="L56" s="141">
        <v>1506</v>
      </c>
      <c r="M56" s="141"/>
      <c r="N56" s="141"/>
      <c r="O56" s="141"/>
      <c r="P56" s="141"/>
      <c r="Q56" s="141">
        <v>1377</v>
      </c>
      <c r="R56" s="141"/>
      <c r="S56" s="141"/>
      <c r="T56" s="141"/>
      <c r="U56" s="141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  <c r="AK56" s="130"/>
      <c r="AL56" s="130"/>
      <c r="AM56" s="113"/>
    </row>
    <row r="57" spans="3:39" s="97" customFormat="1" ht="22.9" customHeight="1">
      <c r="C57" s="112"/>
      <c r="D57" s="191">
        <v>2020</v>
      </c>
      <c r="E57" s="191"/>
      <c r="F57" s="191"/>
      <c r="G57" s="190">
        <f t="shared" si="0"/>
        <v>2795</v>
      </c>
      <c r="H57" s="190"/>
      <c r="I57" s="190"/>
      <c r="J57" s="190"/>
      <c r="K57" s="190"/>
      <c r="L57" s="190">
        <v>1465</v>
      </c>
      <c r="M57" s="190"/>
      <c r="N57" s="190"/>
      <c r="O57" s="190"/>
      <c r="P57" s="190"/>
      <c r="Q57" s="190">
        <v>1330</v>
      </c>
      <c r="R57" s="190"/>
      <c r="S57" s="190"/>
      <c r="T57" s="190"/>
      <c r="U57" s="190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13"/>
    </row>
    <row r="58" spans="3:39" ht="22.5" customHeight="1" thickBot="1">
      <c r="C58" s="46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8"/>
    </row>
    <row r="59" spans="3:39" ht="22.5" customHeight="1"/>
    <row r="60" spans="3:39" ht="22.5" customHeight="1" thickBot="1">
      <c r="D60" s="137" t="s">
        <v>140</v>
      </c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8"/>
      <c r="R60" s="138"/>
      <c r="W60" s="137" t="s">
        <v>141</v>
      </c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8"/>
      <c r="AK60" s="138"/>
    </row>
    <row r="61" spans="3:39" ht="5.25" customHeight="1">
      <c r="C61" s="2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8"/>
      <c r="R61" s="138"/>
      <c r="S61" s="26"/>
      <c r="T61" s="29"/>
      <c r="V61" s="2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8"/>
      <c r="AK61" s="138"/>
      <c r="AL61" s="26"/>
      <c r="AM61" s="29"/>
    </row>
    <row r="62" spans="3:39" ht="3" customHeight="1">
      <c r="C62" s="28"/>
      <c r="T62" s="30"/>
      <c r="V62" s="28"/>
      <c r="AM62" s="30"/>
    </row>
    <row r="63" spans="3:39" ht="22.5" customHeight="1">
      <c r="C63" s="28"/>
      <c r="T63" s="30"/>
      <c r="V63" s="28"/>
      <c r="AM63" s="30"/>
    </row>
    <row r="64" spans="3:39" ht="8.25" customHeight="1">
      <c r="C64" s="28"/>
      <c r="T64" s="30"/>
      <c r="V64" s="28"/>
      <c r="AM64" s="30"/>
    </row>
    <row r="65" spans="3:39" ht="22.5" customHeight="1">
      <c r="C65" s="28"/>
      <c r="T65" s="30"/>
      <c r="V65" s="28"/>
      <c r="AM65" s="30"/>
    </row>
    <row r="66" spans="3:39" ht="22.5" customHeight="1">
      <c r="C66" s="28"/>
      <c r="T66" s="30"/>
      <c r="V66" s="28"/>
      <c r="AM66" s="30"/>
    </row>
    <row r="67" spans="3:39" ht="22.5" customHeight="1">
      <c r="C67" s="28"/>
      <c r="T67" s="30"/>
      <c r="V67" s="28"/>
      <c r="AM67" s="30"/>
    </row>
    <row r="68" spans="3:39" ht="22.5" customHeight="1">
      <c r="C68" s="28"/>
      <c r="T68" s="30"/>
      <c r="V68" s="28"/>
      <c r="AM68" s="30"/>
    </row>
    <row r="69" spans="3:39" ht="22.5" customHeight="1">
      <c r="C69" s="28"/>
      <c r="T69" s="30"/>
      <c r="V69" s="28"/>
      <c r="AM69" s="30"/>
    </row>
    <row r="70" spans="3:39" ht="22.5" customHeight="1">
      <c r="C70" s="28"/>
      <c r="T70" s="30"/>
      <c r="V70" s="28"/>
      <c r="AM70" s="30"/>
    </row>
    <row r="71" spans="3:39" ht="22.5" customHeight="1">
      <c r="C71" s="28"/>
      <c r="T71" s="30"/>
      <c r="V71" s="28"/>
      <c r="AM71" s="30"/>
    </row>
    <row r="72" spans="3:39" ht="22.5" customHeight="1">
      <c r="C72" s="28"/>
      <c r="T72" s="30"/>
      <c r="V72" s="28"/>
      <c r="AM72" s="30"/>
    </row>
    <row r="73" spans="3:39" ht="6.75" customHeight="1">
      <c r="C73" s="28"/>
      <c r="T73" s="30"/>
      <c r="V73" s="28"/>
      <c r="AM73" s="30"/>
    </row>
    <row r="74" spans="3:39" ht="7.15" customHeight="1">
      <c r="C74" s="28"/>
      <c r="T74" s="30"/>
      <c r="V74" s="28"/>
      <c r="AM74" s="30"/>
    </row>
    <row r="75" spans="3:39">
      <c r="C75" s="28"/>
      <c r="T75" s="30"/>
      <c r="V75" s="28"/>
      <c r="AM75" s="30"/>
    </row>
    <row r="76" spans="3:39">
      <c r="C76" s="28"/>
      <c r="T76" s="30"/>
      <c r="V76" s="28"/>
      <c r="AM76" s="30"/>
    </row>
    <row r="77" spans="3:39">
      <c r="C77" s="28"/>
      <c r="T77" s="30"/>
      <c r="V77" s="28"/>
      <c r="AM77" s="30"/>
    </row>
    <row r="78" spans="3:39">
      <c r="C78" s="28"/>
      <c r="T78" s="30"/>
      <c r="V78" s="28"/>
      <c r="AM78" s="30"/>
    </row>
    <row r="79" spans="3:39">
      <c r="C79" s="28"/>
      <c r="T79" s="30"/>
      <c r="V79" s="28"/>
      <c r="AM79" s="30"/>
    </row>
    <row r="80" spans="3:39">
      <c r="C80" s="28"/>
      <c r="T80" s="30"/>
      <c r="V80" s="28"/>
      <c r="AM80" s="30"/>
    </row>
    <row r="81" spans="3:39" ht="15.75" thickBot="1">
      <c r="C81" s="31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3"/>
      <c r="V81" s="31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3"/>
    </row>
    <row r="83" spans="3:39" ht="15.75" thickBot="1">
      <c r="D83" s="137" t="s">
        <v>126</v>
      </c>
      <c r="E83" s="134"/>
      <c r="F83" s="134"/>
      <c r="G83" s="134"/>
      <c r="H83" s="134"/>
      <c r="I83" s="134"/>
      <c r="J83" s="134"/>
      <c r="K83" s="134"/>
      <c r="L83" s="134"/>
      <c r="M83" s="138"/>
      <c r="N83" s="138"/>
      <c r="O83" s="34"/>
      <c r="P83" s="34"/>
    </row>
    <row r="84" spans="3:39">
      <c r="C84" s="27"/>
      <c r="D84" s="134"/>
      <c r="E84" s="134"/>
      <c r="F84" s="134"/>
      <c r="G84" s="134"/>
      <c r="H84" s="134"/>
      <c r="I84" s="134"/>
      <c r="J84" s="134"/>
      <c r="K84" s="134"/>
      <c r="L84" s="134"/>
      <c r="M84" s="138"/>
      <c r="N84" s="138"/>
      <c r="O84" s="35"/>
      <c r="P84" s="35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9"/>
    </row>
    <row r="85" spans="3:39">
      <c r="C85" s="28"/>
      <c r="D85" s="22"/>
      <c r="E85" s="22"/>
      <c r="F85" s="22"/>
      <c r="G85" s="22"/>
      <c r="H85" s="22"/>
      <c r="I85" s="22"/>
      <c r="J85" s="22"/>
      <c r="K85" s="22"/>
      <c r="L85" s="22"/>
      <c r="M85" s="36"/>
      <c r="N85" s="36"/>
      <c r="O85" s="36"/>
      <c r="P85" s="36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9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0"/>
    </row>
    <row r="86" spans="3:39">
      <c r="C86" s="40"/>
      <c r="D86" s="97"/>
      <c r="E86" s="123" t="s">
        <v>18</v>
      </c>
      <c r="F86" s="97"/>
      <c r="G86" s="97"/>
      <c r="H86" s="97"/>
      <c r="I86" s="97"/>
      <c r="J86" s="97"/>
      <c r="K86" s="97"/>
      <c r="L86" s="97"/>
      <c r="M86" s="124"/>
      <c r="N86" s="124"/>
      <c r="O86" s="124"/>
      <c r="P86" s="124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23" t="s">
        <v>21</v>
      </c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41"/>
    </row>
    <row r="87" spans="3:39">
      <c r="C87" s="28"/>
      <c r="AM87" s="30"/>
    </row>
    <row r="88" spans="3:39">
      <c r="C88" s="40"/>
      <c r="D88" s="97"/>
      <c r="E88" s="95" t="s">
        <v>14</v>
      </c>
      <c r="F88" s="97"/>
      <c r="G88" s="97"/>
      <c r="H88" s="95" t="s">
        <v>143</v>
      </c>
      <c r="I88" s="97"/>
      <c r="J88" s="97"/>
      <c r="K88" s="95" t="s">
        <v>19</v>
      </c>
      <c r="L88" s="97"/>
      <c r="M88" s="97"/>
      <c r="N88" s="95" t="s">
        <v>20</v>
      </c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  <c r="Z88" s="97"/>
      <c r="AA88" s="97"/>
      <c r="AB88" s="95" t="s">
        <v>14</v>
      </c>
      <c r="AC88" s="97"/>
      <c r="AD88" s="97"/>
      <c r="AE88" s="95" t="s">
        <v>144</v>
      </c>
      <c r="AF88" s="97"/>
      <c r="AG88" s="97"/>
      <c r="AH88" s="95" t="s">
        <v>19</v>
      </c>
      <c r="AI88" s="97"/>
      <c r="AJ88" s="97"/>
      <c r="AK88" s="95" t="s">
        <v>20</v>
      </c>
      <c r="AL88" s="97"/>
      <c r="AM88" s="41"/>
    </row>
    <row r="89" spans="3:39">
      <c r="C89" s="28"/>
      <c r="AM89" s="30"/>
    </row>
    <row r="90" spans="3:39">
      <c r="C90" s="112"/>
      <c r="D90" s="166">
        <v>2014</v>
      </c>
      <c r="E90" s="166"/>
      <c r="F90" s="166"/>
      <c r="G90" s="167">
        <f>$J90-$M90</f>
        <v>20</v>
      </c>
      <c r="H90" s="166"/>
      <c r="I90" s="166"/>
      <c r="J90" s="167">
        <v>130</v>
      </c>
      <c r="K90" s="166"/>
      <c r="L90" s="166"/>
      <c r="M90" s="167">
        <v>110</v>
      </c>
      <c r="N90" s="166"/>
      <c r="O90" s="166"/>
      <c r="P90" s="69"/>
      <c r="Q90" s="71"/>
      <c r="R90" s="69"/>
      <c r="S90" s="69"/>
      <c r="T90" s="69"/>
      <c r="U90" s="69"/>
      <c r="V90" s="102"/>
      <c r="W90" s="102"/>
      <c r="X90" s="100"/>
      <c r="Y90" s="100"/>
      <c r="Z90" s="100"/>
      <c r="AA90" s="166">
        <v>2014</v>
      </c>
      <c r="AB90" s="166"/>
      <c r="AC90" s="166"/>
      <c r="AD90" s="167">
        <f>$AG90-$AJ90</f>
        <v>-4</v>
      </c>
      <c r="AE90" s="166"/>
      <c r="AF90" s="166"/>
      <c r="AG90" s="167">
        <v>6</v>
      </c>
      <c r="AH90" s="166"/>
      <c r="AI90" s="166"/>
      <c r="AJ90" s="167">
        <v>10</v>
      </c>
      <c r="AK90" s="166"/>
      <c r="AL90" s="166"/>
      <c r="AM90" s="113"/>
    </row>
    <row r="91" spans="3:39">
      <c r="C91" s="112"/>
      <c r="D91" s="165">
        <v>2015</v>
      </c>
      <c r="E91" s="165">
        <v>2015</v>
      </c>
      <c r="F91" s="165"/>
      <c r="G91" s="167">
        <f t="shared" ref="G91:G94" si="1">$J91-$M91</f>
        <v>-29</v>
      </c>
      <c r="H91" s="166"/>
      <c r="I91" s="166"/>
      <c r="J91" s="141">
        <v>87</v>
      </c>
      <c r="K91" s="165"/>
      <c r="L91" s="165"/>
      <c r="M91" s="141">
        <v>116</v>
      </c>
      <c r="N91" s="165"/>
      <c r="O91" s="165"/>
      <c r="P91" s="69"/>
      <c r="Q91" s="71"/>
      <c r="R91" s="69"/>
      <c r="S91" s="69"/>
      <c r="T91" s="69"/>
      <c r="U91" s="69"/>
      <c r="V91" s="102"/>
      <c r="W91" s="102"/>
      <c r="X91" s="100"/>
      <c r="Y91" s="100"/>
      <c r="Z91" s="100"/>
      <c r="AA91" s="165">
        <v>2015</v>
      </c>
      <c r="AB91" s="165">
        <v>2015</v>
      </c>
      <c r="AC91" s="165"/>
      <c r="AD91" s="167">
        <f t="shared" ref="AD91:AD95" si="2">$AG91-$AJ91</f>
        <v>4</v>
      </c>
      <c r="AE91" s="166"/>
      <c r="AF91" s="166"/>
      <c r="AG91" s="141">
        <v>9</v>
      </c>
      <c r="AH91" s="165"/>
      <c r="AI91" s="165"/>
      <c r="AJ91" s="141">
        <v>5</v>
      </c>
      <c r="AK91" s="165"/>
      <c r="AL91" s="165"/>
      <c r="AM91" s="113"/>
    </row>
    <row r="92" spans="3:39">
      <c r="C92" s="112"/>
      <c r="D92" s="165">
        <v>2016</v>
      </c>
      <c r="E92" s="165"/>
      <c r="F92" s="165"/>
      <c r="G92" s="167">
        <f t="shared" si="1"/>
        <v>-44</v>
      </c>
      <c r="H92" s="166"/>
      <c r="I92" s="166"/>
      <c r="J92" s="141">
        <v>76</v>
      </c>
      <c r="K92" s="165"/>
      <c r="L92" s="165"/>
      <c r="M92" s="141">
        <v>120</v>
      </c>
      <c r="N92" s="165"/>
      <c r="O92" s="165"/>
      <c r="P92" s="69"/>
      <c r="Q92" s="71"/>
      <c r="R92" s="69"/>
      <c r="S92" s="69"/>
      <c r="T92" s="69"/>
      <c r="U92" s="69"/>
      <c r="V92" s="102"/>
      <c r="W92" s="102"/>
      <c r="X92" s="100"/>
      <c r="Y92" s="100"/>
      <c r="Z92" s="100"/>
      <c r="AA92" s="165">
        <v>2016</v>
      </c>
      <c r="AB92" s="165"/>
      <c r="AC92" s="165"/>
      <c r="AD92" s="167">
        <f t="shared" si="2"/>
        <v>-3</v>
      </c>
      <c r="AE92" s="166"/>
      <c r="AF92" s="166"/>
      <c r="AG92" s="141">
        <v>6</v>
      </c>
      <c r="AH92" s="165"/>
      <c r="AI92" s="165"/>
      <c r="AJ92" s="141">
        <v>9</v>
      </c>
      <c r="AK92" s="165"/>
      <c r="AL92" s="165"/>
      <c r="AM92" s="113"/>
    </row>
    <row r="93" spans="3:39">
      <c r="C93" s="112"/>
      <c r="D93" s="165">
        <v>2017</v>
      </c>
      <c r="E93" s="165"/>
      <c r="F93" s="165"/>
      <c r="G93" s="167">
        <f t="shared" si="1"/>
        <v>-42</v>
      </c>
      <c r="H93" s="166"/>
      <c r="I93" s="166"/>
      <c r="J93" s="141">
        <v>60</v>
      </c>
      <c r="K93" s="165"/>
      <c r="L93" s="165"/>
      <c r="M93" s="141">
        <v>102</v>
      </c>
      <c r="N93" s="165"/>
      <c r="O93" s="165"/>
      <c r="P93" s="69"/>
      <c r="Q93" s="71"/>
      <c r="R93" s="69"/>
      <c r="S93" s="69"/>
      <c r="T93" s="69"/>
      <c r="U93" s="69"/>
      <c r="V93" s="102"/>
      <c r="W93" s="102"/>
      <c r="X93" s="100"/>
      <c r="Y93" s="100"/>
      <c r="Z93" s="100"/>
      <c r="AA93" s="165">
        <v>2017</v>
      </c>
      <c r="AB93" s="165"/>
      <c r="AC93" s="165"/>
      <c r="AD93" s="141">
        <f t="shared" si="2"/>
        <v>1</v>
      </c>
      <c r="AE93" s="141"/>
      <c r="AF93" s="141"/>
      <c r="AG93" s="141">
        <v>4</v>
      </c>
      <c r="AH93" s="141"/>
      <c r="AI93" s="141"/>
      <c r="AJ93" s="141">
        <v>3</v>
      </c>
      <c r="AK93" s="141"/>
      <c r="AL93" s="141"/>
      <c r="AM93" s="113"/>
    </row>
    <row r="94" spans="3:39" ht="15" customHeight="1">
      <c r="C94" s="112"/>
      <c r="D94" s="165">
        <v>2018</v>
      </c>
      <c r="E94" s="165"/>
      <c r="F94" s="165"/>
      <c r="G94" s="141">
        <f t="shared" si="1"/>
        <v>-24</v>
      </c>
      <c r="H94" s="141"/>
      <c r="I94" s="141"/>
      <c r="J94" s="141">
        <v>120</v>
      </c>
      <c r="K94" s="141"/>
      <c r="L94" s="141"/>
      <c r="M94" s="141">
        <v>144</v>
      </c>
      <c r="N94" s="141"/>
      <c r="O94" s="141"/>
      <c r="P94" s="69"/>
      <c r="Q94" s="71"/>
      <c r="R94" s="69"/>
      <c r="S94" s="69"/>
      <c r="T94" s="69"/>
      <c r="U94" s="69"/>
      <c r="V94" s="102"/>
      <c r="W94" s="102"/>
      <c r="X94" s="100"/>
      <c r="Y94" s="100"/>
      <c r="Z94" s="100"/>
      <c r="AA94" s="165">
        <v>2018</v>
      </c>
      <c r="AB94" s="165"/>
      <c r="AC94" s="165"/>
      <c r="AD94" s="167">
        <f t="shared" si="2"/>
        <v>5</v>
      </c>
      <c r="AE94" s="166"/>
      <c r="AF94" s="166"/>
      <c r="AG94" s="141">
        <v>10</v>
      </c>
      <c r="AH94" s="165"/>
      <c r="AI94" s="165"/>
      <c r="AJ94" s="141">
        <v>5</v>
      </c>
      <c r="AK94" s="165"/>
      <c r="AL94" s="165"/>
      <c r="AM94" s="113"/>
    </row>
    <row r="95" spans="3:39" ht="15" customHeight="1" thickBot="1">
      <c r="C95" s="46"/>
      <c r="D95" s="165">
        <v>2019</v>
      </c>
      <c r="E95" s="165"/>
      <c r="F95" s="165"/>
      <c r="G95" s="141">
        <f>$J95-$M95</f>
        <v>-39</v>
      </c>
      <c r="H95" s="141"/>
      <c r="I95" s="141"/>
      <c r="J95" s="141">
        <v>72</v>
      </c>
      <c r="K95" s="141"/>
      <c r="L95" s="141"/>
      <c r="M95" s="141">
        <v>111</v>
      </c>
      <c r="N95" s="141"/>
      <c r="O95" s="141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165">
        <v>2019</v>
      </c>
      <c r="AB95" s="165"/>
      <c r="AC95" s="165"/>
      <c r="AD95" s="167">
        <f t="shared" si="2"/>
        <v>7</v>
      </c>
      <c r="AE95" s="166"/>
      <c r="AF95" s="166"/>
      <c r="AG95" s="141">
        <v>9</v>
      </c>
      <c r="AH95" s="165"/>
      <c r="AI95" s="165"/>
      <c r="AJ95" s="141">
        <v>2</v>
      </c>
      <c r="AK95" s="165"/>
      <c r="AL95" s="165"/>
      <c r="AM95" s="48"/>
    </row>
    <row r="96" spans="3:39" ht="27" customHeight="1"/>
    <row r="97" spans="3:39" ht="15" customHeight="1" thickBot="1">
      <c r="D97" s="133" t="s">
        <v>127</v>
      </c>
      <c r="E97" s="133"/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  <c r="Q97" s="133"/>
    </row>
    <row r="98" spans="3:39" ht="7.15" customHeight="1">
      <c r="C98" s="27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9"/>
    </row>
    <row r="99" spans="3:39" s="97" customFormat="1" ht="22.9" customHeight="1">
      <c r="C99" s="28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 s="30"/>
    </row>
    <row r="100" spans="3:39" ht="3.6" customHeight="1">
      <c r="C100" s="28"/>
      <c r="E100" s="7"/>
      <c r="I100" s="169">
        <v>2014</v>
      </c>
      <c r="J100" s="169"/>
      <c r="K100" s="169"/>
      <c r="L100" s="169">
        <v>2015</v>
      </c>
      <c r="M100" s="169" t="s">
        <v>19</v>
      </c>
      <c r="N100" s="169"/>
      <c r="O100" s="169">
        <v>2016</v>
      </c>
      <c r="P100" s="169" t="s">
        <v>20</v>
      </c>
      <c r="Q100" s="169"/>
      <c r="R100" s="169">
        <v>2017</v>
      </c>
      <c r="S100" s="169"/>
      <c r="T100" s="169"/>
      <c r="U100" s="169">
        <v>2018</v>
      </c>
      <c r="V100" s="138"/>
      <c r="W100" s="138"/>
      <c r="Z100" s="3"/>
      <c r="AA100" s="3"/>
      <c r="AB100" s="13"/>
      <c r="AC100" s="3"/>
      <c r="AD100" s="3"/>
      <c r="AE100" s="13"/>
      <c r="AF100" s="3"/>
      <c r="AG100" s="3"/>
      <c r="AH100" s="13"/>
      <c r="AI100" s="3"/>
      <c r="AJ100" s="3"/>
      <c r="AK100" s="13"/>
      <c r="AL100" s="3"/>
      <c r="AM100" s="30"/>
    </row>
    <row r="101" spans="3:39" s="97" customFormat="1" ht="22.5" customHeight="1">
      <c r="C101" s="28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0"/>
    </row>
    <row r="102" spans="3:39" ht="14.25" customHeight="1">
      <c r="C102" s="43"/>
      <c r="D102" s="139" t="s">
        <v>22</v>
      </c>
      <c r="E102" s="139"/>
      <c r="F102" s="139"/>
      <c r="G102" s="139"/>
      <c r="H102" s="139"/>
      <c r="I102" s="167">
        <v>12</v>
      </c>
      <c r="J102" s="166"/>
      <c r="K102" s="166"/>
      <c r="L102" s="167">
        <v>15</v>
      </c>
      <c r="M102" s="166"/>
      <c r="N102" s="166"/>
      <c r="O102" s="167">
        <v>7</v>
      </c>
      <c r="P102" s="166"/>
      <c r="Q102" s="166"/>
      <c r="R102" s="167">
        <v>13</v>
      </c>
      <c r="S102" s="167"/>
      <c r="T102" s="167"/>
      <c r="U102" s="167">
        <v>11</v>
      </c>
      <c r="V102" s="166"/>
      <c r="W102" s="166"/>
      <c r="X102" s="49"/>
      <c r="Y102" s="49"/>
      <c r="Z102" s="44"/>
      <c r="AA102" s="178"/>
      <c r="AB102" s="178"/>
      <c r="AC102" s="178"/>
      <c r="AD102" s="179"/>
      <c r="AE102" s="176"/>
      <c r="AF102" s="176"/>
      <c r="AG102" s="179"/>
      <c r="AH102" s="176"/>
      <c r="AI102" s="176"/>
      <c r="AJ102" s="179"/>
      <c r="AK102" s="176"/>
      <c r="AL102" s="176"/>
      <c r="AM102" s="45"/>
    </row>
    <row r="103" spans="3:39" s="97" customFormat="1" ht="22.9" customHeight="1">
      <c r="C103" s="43"/>
      <c r="D103" s="136" t="s">
        <v>23</v>
      </c>
      <c r="E103" s="136">
        <v>2015</v>
      </c>
      <c r="F103" s="136"/>
      <c r="G103" s="136"/>
      <c r="H103" s="136"/>
      <c r="I103" s="141">
        <v>80</v>
      </c>
      <c r="J103" s="165"/>
      <c r="K103" s="165"/>
      <c r="L103" s="141">
        <v>60</v>
      </c>
      <c r="M103" s="165"/>
      <c r="N103" s="165"/>
      <c r="O103" s="141">
        <v>73</v>
      </c>
      <c r="P103" s="165"/>
      <c r="Q103" s="165"/>
      <c r="R103" s="182">
        <v>78</v>
      </c>
      <c r="S103" s="182"/>
      <c r="T103" s="182"/>
      <c r="U103" s="141">
        <v>77</v>
      </c>
      <c r="V103" s="165"/>
      <c r="W103" s="165"/>
      <c r="X103" s="49"/>
      <c r="Y103" s="49"/>
      <c r="Z103" s="44"/>
      <c r="AA103" s="178"/>
      <c r="AB103" s="178"/>
      <c r="AC103" s="178"/>
      <c r="AD103" s="179"/>
      <c r="AE103" s="176"/>
      <c r="AF103" s="176"/>
      <c r="AG103" s="179"/>
      <c r="AH103" s="176"/>
      <c r="AI103" s="176"/>
      <c r="AJ103" s="179"/>
      <c r="AK103" s="176"/>
      <c r="AL103" s="176"/>
      <c r="AM103" s="45"/>
    </row>
    <row r="104" spans="3:39" s="97" customFormat="1" ht="22.9" customHeight="1">
      <c r="C104" s="43"/>
      <c r="D104" s="136" t="s">
        <v>24</v>
      </c>
      <c r="E104" s="136"/>
      <c r="F104" s="136"/>
      <c r="G104" s="136"/>
      <c r="H104" s="136"/>
      <c r="I104" s="141">
        <f>SUM(I$102,-I$103)</f>
        <v>-68</v>
      </c>
      <c r="J104" s="165"/>
      <c r="K104" s="165"/>
      <c r="L104" s="141">
        <f t="shared" ref="L104:W104" si="3">SUM(L$102,-L$103)</f>
        <v>-45</v>
      </c>
      <c r="M104" s="165"/>
      <c r="N104" s="165"/>
      <c r="O104" s="141">
        <f t="shared" ref="O104:W104" si="4">SUM(O$102,-O$103)</f>
        <v>-66</v>
      </c>
      <c r="P104" s="165"/>
      <c r="Q104" s="165"/>
      <c r="R104" s="141">
        <f t="shared" ref="R104:W104" si="5">SUM(R$102,-R$103)</f>
        <v>-65</v>
      </c>
      <c r="S104" s="165"/>
      <c r="T104" s="165"/>
      <c r="U104" s="141">
        <f t="shared" ref="U104:W104" si="6">SUM(U$102,-U$103)</f>
        <v>-66</v>
      </c>
      <c r="V104" s="165"/>
      <c r="W104" s="165"/>
      <c r="X104" s="49"/>
      <c r="Y104" s="49"/>
      <c r="Z104" s="44"/>
      <c r="AA104" s="178"/>
      <c r="AB104" s="178"/>
      <c r="AC104" s="178"/>
      <c r="AD104" s="179"/>
      <c r="AE104" s="176"/>
      <c r="AF104" s="176"/>
      <c r="AG104" s="179"/>
      <c r="AH104" s="176"/>
      <c r="AI104" s="176"/>
      <c r="AJ104" s="179"/>
      <c r="AK104" s="176"/>
      <c r="AL104" s="176"/>
      <c r="AM104" s="45"/>
    </row>
    <row r="105" spans="3:39" s="97" customFormat="1" ht="22.9" customHeight="1">
      <c r="C105" s="43"/>
      <c r="D105" s="140"/>
      <c r="E105" s="140"/>
      <c r="F105" s="140"/>
      <c r="G105" s="140"/>
      <c r="H105" s="140"/>
      <c r="I105" s="145"/>
      <c r="J105" s="168"/>
      <c r="K105" s="168"/>
      <c r="L105" s="145"/>
      <c r="M105" s="168"/>
      <c r="N105" s="168"/>
      <c r="O105" s="145"/>
      <c r="P105" s="168"/>
      <c r="Q105" s="168"/>
      <c r="R105" s="190"/>
      <c r="S105" s="190"/>
      <c r="T105" s="190"/>
      <c r="U105" s="145"/>
      <c r="V105" s="168"/>
      <c r="W105" s="168"/>
      <c r="X105" s="49"/>
      <c r="Y105" s="49"/>
      <c r="Z105" s="44"/>
      <c r="AA105" s="178"/>
      <c r="AB105" s="178"/>
      <c r="AC105" s="178"/>
      <c r="AD105" s="179"/>
      <c r="AE105" s="176"/>
      <c r="AF105" s="176"/>
      <c r="AG105" s="179"/>
      <c r="AH105" s="176"/>
      <c r="AI105" s="176"/>
      <c r="AJ105" s="179"/>
      <c r="AK105" s="176"/>
      <c r="AL105" s="176"/>
      <c r="AM105" s="45"/>
    </row>
    <row r="106" spans="3:39" s="97" customFormat="1" ht="22.9" customHeight="1">
      <c r="C106" s="43"/>
      <c r="D106" s="69"/>
      <c r="E106" s="69"/>
      <c r="F106" s="69"/>
      <c r="G106" s="70"/>
      <c r="H106" s="70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44"/>
      <c r="Y106" s="49"/>
      <c r="Z106" s="44"/>
      <c r="AA106" s="50"/>
      <c r="AB106" s="50"/>
      <c r="AC106" s="50"/>
      <c r="AD106" s="51"/>
      <c r="AE106" s="51"/>
      <c r="AF106" s="51"/>
      <c r="AG106" s="51"/>
      <c r="AH106" s="51"/>
      <c r="AI106" s="51"/>
      <c r="AJ106" s="51"/>
      <c r="AK106" s="51"/>
      <c r="AL106" s="51"/>
      <c r="AM106" s="45"/>
    </row>
    <row r="107" spans="3:39" s="97" customFormat="1" ht="22.9" customHeight="1">
      <c r="C107" s="43"/>
      <c r="D107" s="150" t="s">
        <v>25</v>
      </c>
      <c r="E107" s="150"/>
      <c r="F107" s="150"/>
      <c r="G107" s="150"/>
      <c r="H107" s="150"/>
      <c r="I107" s="180"/>
      <c r="J107" s="181"/>
      <c r="K107" s="181"/>
      <c r="L107" s="180"/>
      <c r="M107" s="181"/>
      <c r="N107" s="181"/>
      <c r="O107" s="180"/>
      <c r="P107" s="181"/>
      <c r="Q107" s="181"/>
      <c r="R107" s="69"/>
      <c r="S107" s="71"/>
      <c r="T107" s="69"/>
      <c r="U107" s="69"/>
      <c r="V107" s="69"/>
      <c r="W107" s="69"/>
      <c r="X107" s="49"/>
      <c r="Y107" s="49"/>
      <c r="Z107" s="44"/>
      <c r="AA107" s="178"/>
      <c r="AB107" s="178"/>
      <c r="AC107" s="178"/>
      <c r="AD107" s="179"/>
      <c r="AE107" s="176"/>
      <c r="AF107" s="176"/>
      <c r="AG107" s="179"/>
      <c r="AH107" s="176"/>
      <c r="AI107" s="176"/>
      <c r="AJ107" s="179"/>
      <c r="AK107" s="176"/>
      <c r="AL107" s="176"/>
      <c r="AM107" s="45"/>
    </row>
    <row r="108" spans="3:39" ht="9" customHeight="1">
      <c r="C108" s="43"/>
      <c r="D108" s="67"/>
      <c r="E108" s="67"/>
      <c r="F108" s="67"/>
      <c r="G108" s="72"/>
      <c r="H108" s="72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44"/>
      <c r="Y108" s="44"/>
      <c r="Z108" s="44"/>
      <c r="AA108" s="52"/>
      <c r="AB108" s="52"/>
      <c r="AC108" s="52"/>
      <c r="AD108" s="51"/>
      <c r="AE108" s="50"/>
      <c r="AF108" s="50"/>
      <c r="AG108" s="51"/>
      <c r="AH108" s="50"/>
      <c r="AI108" s="50"/>
      <c r="AJ108" s="51"/>
      <c r="AK108" s="50"/>
      <c r="AL108" s="50"/>
      <c r="AM108" s="45"/>
    </row>
    <row r="109" spans="3:39" ht="72.75" customHeight="1">
      <c r="C109" s="43"/>
      <c r="D109" s="139" t="s">
        <v>26</v>
      </c>
      <c r="E109" s="139"/>
      <c r="F109" s="139"/>
      <c r="G109" s="139"/>
      <c r="H109" s="139"/>
      <c r="I109" s="163">
        <f>QUOTIENT(PRODUCT(I$102,1000),DatosAuxiliares!B$17)</f>
        <v>3</v>
      </c>
      <c r="J109" s="163"/>
      <c r="K109" s="163"/>
      <c r="L109" s="163">
        <f>QUOTIENT(PRODUCT(L$102,1000),$G52)</f>
        <v>4</v>
      </c>
      <c r="M109" s="163"/>
      <c r="N109" s="163"/>
      <c r="O109" s="163">
        <f t="shared" ref="O109:W109" si="7">QUOTIENT(PRODUCT(O$102,1000),$G52)</f>
        <v>2</v>
      </c>
      <c r="P109" s="163"/>
      <c r="Q109" s="163"/>
      <c r="R109" s="163">
        <f t="shared" ref="R109:W109" si="8">QUOTIENT(PRODUCT(R$102,1000),$G52)</f>
        <v>3</v>
      </c>
      <c r="S109" s="163"/>
      <c r="T109" s="163"/>
      <c r="U109" s="163">
        <f t="shared" ref="U109:W109" si="9">QUOTIENT(PRODUCT(U$102,1000),$G52)</f>
        <v>3</v>
      </c>
      <c r="V109" s="163"/>
      <c r="W109" s="163"/>
      <c r="X109" s="44"/>
      <c r="Y109" s="44"/>
      <c r="Z109" s="44"/>
      <c r="AA109" s="52"/>
      <c r="AB109" s="52"/>
      <c r="AC109" s="52"/>
      <c r="AD109" s="51"/>
      <c r="AE109" s="50"/>
      <c r="AF109" s="50"/>
      <c r="AG109" s="51"/>
      <c r="AH109" s="50"/>
      <c r="AI109" s="50"/>
      <c r="AJ109" s="51"/>
      <c r="AK109" s="50"/>
      <c r="AL109" s="50"/>
      <c r="AM109" s="45"/>
    </row>
    <row r="110" spans="3:39" ht="15.75" customHeight="1">
      <c r="C110" s="43"/>
      <c r="D110" s="136" t="s">
        <v>27</v>
      </c>
      <c r="E110" s="136"/>
      <c r="F110" s="136"/>
      <c r="G110" s="136"/>
      <c r="H110" s="136"/>
      <c r="I110" s="163">
        <f>QUOTIENT(PRODUCT(I$103,1000),DatosAuxiliares!B17)</f>
        <v>24</v>
      </c>
      <c r="J110" s="163"/>
      <c r="K110" s="163"/>
      <c r="L110" s="163">
        <f>QUOTIENT(PRODUCT(L$103,1000),$G52)</f>
        <v>18</v>
      </c>
      <c r="M110" s="163"/>
      <c r="N110" s="163"/>
      <c r="O110" s="163">
        <f>QUOTIENT(PRODUCT(O$103,1000),$G53)</f>
        <v>22</v>
      </c>
      <c r="P110" s="163"/>
      <c r="Q110" s="163"/>
      <c r="R110" s="163">
        <f>QUOTIENT(PRODUCT(R$103,1000),$G54)</f>
        <v>25</v>
      </c>
      <c r="S110" s="163"/>
      <c r="T110" s="163"/>
      <c r="U110" s="163">
        <f>QUOTIENT(PRODUCT(U$103,1000),$G55)</f>
        <v>25</v>
      </c>
      <c r="V110" s="163"/>
      <c r="W110" s="163"/>
      <c r="X110" s="44"/>
      <c r="Y110" s="44"/>
      <c r="Z110" s="44"/>
      <c r="AA110" s="52"/>
      <c r="AB110" s="52"/>
      <c r="AC110" s="52"/>
      <c r="AD110" s="51"/>
      <c r="AE110" s="50"/>
      <c r="AF110" s="50"/>
      <c r="AG110" s="51"/>
      <c r="AH110" s="50"/>
      <c r="AI110" s="50"/>
      <c r="AJ110" s="51"/>
      <c r="AK110" s="50"/>
      <c r="AL110" s="50"/>
      <c r="AM110" s="45"/>
    </row>
    <row r="111" spans="3:39" ht="14.25" customHeight="1">
      <c r="C111" s="43"/>
      <c r="D111" s="140"/>
      <c r="E111" s="140"/>
      <c r="F111" s="140"/>
      <c r="G111" s="140"/>
      <c r="H111" s="140"/>
      <c r="I111" s="164"/>
      <c r="J111" s="164"/>
      <c r="K111" s="164"/>
      <c r="L111" s="164"/>
      <c r="M111" s="164"/>
      <c r="N111" s="164"/>
      <c r="O111" s="164"/>
      <c r="P111" s="164"/>
      <c r="Q111" s="164"/>
      <c r="R111" s="189"/>
      <c r="S111" s="189"/>
      <c r="T111" s="189"/>
      <c r="U111" s="164"/>
      <c r="V111" s="164"/>
      <c r="W111" s="164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5"/>
    </row>
    <row r="112" spans="3:39" ht="4.1500000000000004" customHeight="1" thickBot="1">
      <c r="C112" s="46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53"/>
      <c r="U112" s="53"/>
      <c r="V112" s="53"/>
      <c r="W112" s="53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8"/>
    </row>
    <row r="113" spans="3:39" ht="22.9" customHeight="1"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I113" s="10"/>
      <c r="AJ113" s="11"/>
      <c r="AK113" s="10"/>
      <c r="AL113" s="10"/>
      <c r="AM113" s="29"/>
    </row>
    <row r="114" spans="3:39" ht="4.1500000000000004" customHeight="1"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0"/>
      <c r="AI114" s="10"/>
      <c r="AJ114" s="11"/>
      <c r="AK114" s="10"/>
      <c r="AL114" s="10"/>
      <c r="AM114" s="30"/>
    </row>
    <row r="115" spans="3:39" ht="22.9" customHeight="1">
      <c r="C115" s="1" t="s">
        <v>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AM115" s="41"/>
    </row>
    <row r="116" spans="3:39" ht="22.9" customHeight="1">
      <c r="AM116" s="30"/>
    </row>
    <row r="117" spans="3:39" ht="22.9" customHeight="1" thickBot="1">
      <c r="D117" s="133" t="s">
        <v>128</v>
      </c>
      <c r="E117" s="133"/>
      <c r="F117" s="133"/>
      <c r="G117" s="133"/>
      <c r="H117" s="133"/>
      <c r="I117" s="133"/>
      <c r="J117" s="133"/>
      <c r="AM117" s="113"/>
    </row>
    <row r="118" spans="3:39" ht="22.9" customHeight="1">
      <c r="C118" s="27"/>
      <c r="D118" s="133"/>
      <c r="E118" s="133"/>
      <c r="F118" s="133"/>
      <c r="G118" s="133"/>
      <c r="H118" s="133"/>
      <c r="I118" s="133"/>
      <c r="J118" s="133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113"/>
    </row>
    <row r="119" spans="3:39" ht="15.75" customHeight="1">
      <c r="C119" s="28"/>
      <c r="D119" s="5" t="s">
        <v>29</v>
      </c>
      <c r="AM119" s="113"/>
    </row>
    <row r="120" spans="3:39" ht="22.9" customHeight="1">
      <c r="C120" s="28"/>
      <c r="AM120" s="113"/>
    </row>
    <row r="121" spans="3:39" ht="12.75" customHeight="1">
      <c r="C121" s="40"/>
      <c r="D121" s="105" t="s">
        <v>30</v>
      </c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  <c r="AH121" s="97"/>
      <c r="AI121" s="97"/>
      <c r="AJ121" s="97"/>
      <c r="AK121" s="97"/>
      <c r="AL121" s="97"/>
      <c r="AM121" s="113"/>
    </row>
    <row r="122" spans="3:39" ht="22.9" customHeight="1">
      <c r="C122" s="28"/>
      <c r="AM122" s="113"/>
    </row>
    <row r="123" spans="3:39" ht="22.9" customHeight="1">
      <c r="C123" s="28"/>
      <c r="D123" s="66"/>
      <c r="E123" s="66"/>
      <c r="F123" s="66"/>
      <c r="G123" s="66"/>
      <c r="H123" s="66"/>
      <c r="I123" s="66"/>
      <c r="J123" s="66"/>
      <c r="K123" s="133" t="s">
        <v>31</v>
      </c>
      <c r="L123" s="133"/>
      <c r="M123" s="133"/>
      <c r="N123" s="133"/>
      <c r="O123" s="66"/>
      <c r="P123" s="66"/>
      <c r="Q123" s="66"/>
      <c r="R123" s="133" t="s">
        <v>28</v>
      </c>
      <c r="S123" s="133"/>
      <c r="T123" s="133"/>
      <c r="AM123" s="113"/>
    </row>
    <row r="124" spans="3:39" ht="22.9" customHeight="1">
      <c r="C124" s="28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AM124" s="113"/>
    </row>
    <row r="125" spans="3:39" ht="18" customHeight="1">
      <c r="C125" s="43"/>
      <c r="D125" s="143" t="s">
        <v>15</v>
      </c>
      <c r="E125" s="143"/>
      <c r="F125" s="143"/>
      <c r="G125" s="143"/>
      <c r="H125" s="143"/>
      <c r="I125" s="143"/>
      <c r="J125" s="143"/>
      <c r="K125" s="184">
        <v>15399.89</v>
      </c>
      <c r="L125" s="184"/>
      <c r="M125" s="184"/>
      <c r="N125" s="184"/>
      <c r="O125" s="74"/>
      <c r="P125" s="74"/>
      <c r="Q125" s="74"/>
      <c r="R125" s="197">
        <v>1</v>
      </c>
      <c r="S125" s="197"/>
      <c r="T125" s="197"/>
      <c r="AM125" s="113"/>
    </row>
    <row r="126" spans="3:39" ht="16.5" customHeight="1">
      <c r="C126" s="43"/>
      <c r="D126" s="136" t="s">
        <v>32</v>
      </c>
      <c r="E126" s="136"/>
      <c r="F126" s="136"/>
      <c r="G126" s="136"/>
      <c r="H126" s="136"/>
      <c r="I126" s="136"/>
      <c r="J126" s="136"/>
      <c r="K126" s="183">
        <v>959.85</v>
      </c>
      <c r="L126" s="183"/>
      <c r="M126" s="183"/>
      <c r="N126" s="183"/>
      <c r="O126" s="75"/>
      <c r="P126" s="75"/>
      <c r="Q126" s="75"/>
      <c r="R126" s="196">
        <f>K126/$K$125</f>
        <v>6.2328367280545513E-2</v>
      </c>
      <c r="S126" s="196"/>
      <c r="T126" s="196"/>
      <c r="AM126" s="113"/>
    </row>
    <row r="127" spans="3:39" ht="17.25" customHeight="1">
      <c r="C127" s="43"/>
      <c r="D127" s="136" t="s">
        <v>33</v>
      </c>
      <c r="E127" s="136"/>
      <c r="F127" s="136"/>
      <c r="G127" s="136"/>
      <c r="H127" s="136"/>
      <c r="I127" s="136"/>
      <c r="J127" s="136"/>
      <c r="K127" s="183">
        <v>8118.32</v>
      </c>
      <c r="L127" s="183"/>
      <c r="M127" s="183"/>
      <c r="N127" s="183"/>
      <c r="O127" s="75"/>
      <c r="P127" s="75"/>
      <c r="Q127" s="75"/>
      <c r="R127" s="197">
        <f t="shared" ref="R127:R128" si="10">K127/$K$125</f>
        <v>0.52716740184507815</v>
      </c>
      <c r="S127" s="197"/>
      <c r="T127" s="197"/>
      <c r="AM127" s="113"/>
    </row>
    <row r="128" spans="3:39" ht="13.5" customHeight="1" thickBot="1">
      <c r="C128" s="43"/>
      <c r="D128" s="140" t="s">
        <v>34</v>
      </c>
      <c r="E128" s="140"/>
      <c r="F128" s="140"/>
      <c r="G128" s="140"/>
      <c r="H128" s="140"/>
      <c r="I128" s="140"/>
      <c r="J128" s="140"/>
      <c r="K128" s="195">
        <v>6321.72</v>
      </c>
      <c r="L128" s="195"/>
      <c r="M128" s="195"/>
      <c r="N128" s="195"/>
      <c r="O128" s="73"/>
      <c r="P128" s="73"/>
      <c r="Q128" s="73"/>
      <c r="R128" s="197">
        <f t="shared" si="10"/>
        <v>0.41050423087437643</v>
      </c>
      <c r="S128" s="197"/>
      <c r="T128" s="197"/>
      <c r="AM128" s="48"/>
    </row>
    <row r="129" spans="3:39" ht="15" customHeight="1">
      <c r="C129" s="28"/>
    </row>
    <row r="130" spans="3:39" s="97" customFormat="1" ht="22.9" customHeight="1" thickBot="1">
      <c r="C130" s="28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</row>
    <row r="131" spans="3:39" ht="4.1500000000000004" customHeight="1">
      <c r="C131" s="28"/>
      <c r="AM131" s="29"/>
    </row>
    <row r="132" spans="3:39" s="97" customFormat="1" ht="22.9" customHeight="1">
      <c r="C132" s="28"/>
      <c r="D132" s="17" t="s">
        <v>35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 s="30"/>
    </row>
    <row r="133" spans="3:39" s="97" customFormat="1" ht="22.9" customHeight="1">
      <c r="C133" s="28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 s="41"/>
    </row>
    <row r="134" spans="3:39" s="97" customFormat="1" ht="22.9" customHeight="1">
      <c r="C134" s="28"/>
      <c r="D134"/>
      <c r="E134"/>
      <c r="F134"/>
      <c r="G134"/>
      <c r="H134"/>
      <c r="I134"/>
      <c r="J134"/>
      <c r="K134" s="169" t="s">
        <v>31</v>
      </c>
      <c r="L134" s="169"/>
      <c r="M134" s="169"/>
      <c r="N134" s="169"/>
      <c r="O134"/>
      <c r="P134"/>
      <c r="Q134"/>
      <c r="R134" s="169" t="s">
        <v>28</v>
      </c>
      <c r="S134" s="169"/>
      <c r="T134" s="169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 s="41"/>
    </row>
    <row r="135" spans="3:39" s="97" customFormat="1" ht="22.9" customHeight="1">
      <c r="C135" s="28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 s="30"/>
    </row>
    <row r="136" spans="3:39" s="97" customFormat="1" ht="22.9" customHeight="1">
      <c r="C136" s="43"/>
      <c r="D136" s="143" t="s">
        <v>15</v>
      </c>
      <c r="E136" s="143"/>
      <c r="F136" s="143"/>
      <c r="G136" s="143"/>
      <c r="H136" s="143"/>
      <c r="I136" s="143"/>
      <c r="J136" s="143"/>
      <c r="K136" s="184">
        <v>959.85</v>
      </c>
      <c r="L136" s="184"/>
      <c r="M136" s="184"/>
      <c r="N136" s="184"/>
      <c r="O136" s="74"/>
      <c r="P136" s="74"/>
      <c r="Q136" s="74"/>
      <c r="R136" s="196">
        <v>1</v>
      </c>
      <c r="S136" s="196"/>
      <c r="T136" s="19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 s="113"/>
    </row>
    <row r="137" spans="3:39" s="97" customFormat="1" ht="22.9" customHeight="1">
      <c r="C137" s="43"/>
      <c r="D137" s="136" t="s">
        <v>36</v>
      </c>
      <c r="E137" s="136"/>
      <c r="F137" s="136"/>
      <c r="G137" s="136"/>
      <c r="H137" s="136"/>
      <c r="I137" s="136"/>
      <c r="J137" s="136"/>
      <c r="K137" s="183">
        <v>364.65</v>
      </c>
      <c r="L137" s="183"/>
      <c r="M137" s="183"/>
      <c r="N137" s="183"/>
      <c r="O137" s="75"/>
      <c r="P137" s="75"/>
      <c r="Q137" s="75"/>
      <c r="R137" s="198">
        <f>K137/$K$136</f>
        <v>0.37990310986091574</v>
      </c>
      <c r="S137" s="198"/>
      <c r="T137" s="198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 s="45"/>
    </row>
    <row r="138" spans="3:39" s="97" customFormat="1" ht="22.9" customHeight="1">
      <c r="C138" s="43"/>
      <c r="D138" s="136" t="s">
        <v>37</v>
      </c>
      <c r="E138" s="136"/>
      <c r="F138" s="136"/>
      <c r="G138" s="136"/>
      <c r="H138" s="136"/>
      <c r="I138" s="136"/>
      <c r="J138" s="136"/>
      <c r="K138" s="183">
        <v>187.12</v>
      </c>
      <c r="L138" s="183"/>
      <c r="M138" s="183"/>
      <c r="N138" s="183"/>
      <c r="O138" s="75"/>
      <c r="P138" s="75"/>
      <c r="Q138" s="75"/>
      <c r="R138" s="198">
        <f t="shared" ref="R138:R140" si="11">K138/$K$136</f>
        <v>0.19494712715528467</v>
      </c>
      <c r="S138" s="198"/>
      <c r="T138" s="19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 s="113"/>
    </row>
    <row r="139" spans="3:39" s="97" customFormat="1" ht="22.9" customHeight="1">
      <c r="C139" s="43"/>
      <c r="D139" s="136" t="s">
        <v>38</v>
      </c>
      <c r="E139" s="136"/>
      <c r="F139" s="136"/>
      <c r="G139" s="136"/>
      <c r="H139" s="136"/>
      <c r="I139" s="136"/>
      <c r="J139" s="136"/>
      <c r="K139" s="183">
        <v>333.42</v>
      </c>
      <c r="L139" s="183"/>
      <c r="M139" s="183"/>
      <c r="N139" s="183"/>
      <c r="O139" s="75"/>
      <c r="P139" s="75"/>
      <c r="Q139" s="75"/>
      <c r="R139" s="198">
        <f t="shared" si="11"/>
        <v>0.34736677605875921</v>
      </c>
      <c r="S139" s="198"/>
      <c r="T139" s="198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 s="45"/>
    </row>
    <row r="140" spans="3:39" s="97" customFormat="1" ht="22.9" customHeight="1">
      <c r="C140" s="43"/>
      <c r="D140" s="140" t="s">
        <v>39</v>
      </c>
      <c r="E140" s="140"/>
      <c r="F140" s="140"/>
      <c r="G140" s="140"/>
      <c r="H140" s="140"/>
      <c r="I140" s="140"/>
      <c r="J140" s="140"/>
      <c r="K140" s="177">
        <v>74.66</v>
      </c>
      <c r="L140" s="177"/>
      <c r="M140" s="177"/>
      <c r="N140" s="177"/>
      <c r="O140" s="73"/>
      <c r="P140" s="73"/>
      <c r="Q140" s="73"/>
      <c r="R140" s="198">
        <f t="shared" si="11"/>
        <v>7.7782986925040362E-2</v>
      </c>
      <c r="S140" s="198"/>
      <c r="T140" s="198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 s="113"/>
    </row>
    <row r="141" spans="3:39" s="97" customFormat="1" ht="15" customHeight="1">
      <c r="C141" s="28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 s="113"/>
    </row>
    <row r="142" spans="3:39" s="97" customFormat="1" ht="22.9" customHeight="1">
      <c r="C142" s="28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 s="113"/>
    </row>
    <row r="143" spans="3:39" ht="15" customHeight="1">
      <c r="C143" s="28"/>
      <c r="AM143" s="113"/>
    </row>
    <row r="144" spans="3:39" ht="15" customHeight="1">
      <c r="C144" s="40"/>
      <c r="D144" s="105" t="s">
        <v>40</v>
      </c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7"/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  <c r="AH144" s="97"/>
      <c r="AI144" s="97"/>
      <c r="AJ144" s="97"/>
      <c r="AK144" s="97"/>
      <c r="AL144" s="97"/>
      <c r="AM144" s="113"/>
    </row>
    <row r="145" spans="3:39" ht="15" customHeight="1">
      <c r="C145" s="40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  <c r="AH145" s="97"/>
      <c r="AI145" s="97"/>
      <c r="AJ145" s="97"/>
      <c r="AK145" s="97"/>
      <c r="AL145" s="97"/>
      <c r="AM145" s="113"/>
    </row>
    <row r="146" spans="3:39" ht="15" customHeight="1">
      <c r="C146" s="40"/>
      <c r="D146" s="97"/>
      <c r="E146" s="97"/>
      <c r="F146" s="97"/>
      <c r="G146" s="97"/>
      <c r="H146" s="97"/>
      <c r="I146" s="97"/>
      <c r="J146" s="97"/>
      <c r="K146" s="133" t="s">
        <v>41</v>
      </c>
      <c r="L146" s="133"/>
      <c r="M146" s="133"/>
      <c r="N146" s="133"/>
      <c r="O146" s="97"/>
      <c r="P146" s="97"/>
      <c r="Q146" s="97"/>
      <c r="R146" s="133" t="s">
        <v>28</v>
      </c>
      <c r="S146" s="133"/>
      <c r="T146" s="133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  <c r="AH146" s="97"/>
      <c r="AI146" s="97"/>
      <c r="AJ146" s="97"/>
      <c r="AK146" s="97"/>
      <c r="AL146" s="97"/>
      <c r="AM146" s="113"/>
    </row>
    <row r="147" spans="3:39">
      <c r="C147" s="40"/>
      <c r="D147" s="97"/>
      <c r="E147" s="97"/>
      <c r="F147" s="97"/>
      <c r="G147" s="97"/>
      <c r="H147" s="97"/>
      <c r="I147" s="97"/>
      <c r="J147" s="97"/>
      <c r="K147" s="97"/>
      <c r="L147" s="97"/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  <c r="AH147" s="97"/>
      <c r="AI147" s="97"/>
      <c r="AJ147" s="97"/>
      <c r="AK147" s="97"/>
      <c r="AL147" s="97"/>
      <c r="AM147" s="45"/>
    </row>
    <row r="148" spans="3:39" s="97" customFormat="1" ht="22.9" customHeight="1">
      <c r="C148" s="112"/>
      <c r="D148" s="143" t="s">
        <v>15</v>
      </c>
      <c r="E148" s="143"/>
      <c r="F148" s="143"/>
      <c r="G148" s="143"/>
      <c r="H148" s="143"/>
      <c r="I148" s="143"/>
      <c r="J148" s="143"/>
      <c r="K148" s="142">
        <v>343</v>
      </c>
      <c r="L148" s="142"/>
      <c r="M148" s="142"/>
      <c r="N148" s="142"/>
      <c r="O148" s="99"/>
      <c r="P148" s="99"/>
      <c r="Q148" s="99"/>
      <c r="R148" s="196">
        <f>K148/$K$148</f>
        <v>1</v>
      </c>
      <c r="S148" s="196"/>
      <c r="T148" s="196"/>
      <c r="U148" s="103"/>
      <c r="AM148" s="113"/>
    </row>
    <row r="149" spans="3:39" s="97" customFormat="1" ht="22.9" customHeight="1">
      <c r="C149" s="112"/>
      <c r="D149" s="136" t="s">
        <v>42</v>
      </c>
      <c r="E149" s="136"/>
      <c r="F149" s="136"/>
      <c r="G149" s="136"/>
      <c r="H149" s="136"/>
      <c r="I149" s="136"/>
      <c r="J149" s="136"/>
      <c r="K149" s="141">
        <v>298</v>
      </c>
      <c r="L149" s="141"/>
      <c r="M149" s="141"/>
      <c r="N149" s="141"/>
      <c r="O149" s="96"/>
      <c r="P149" s="96"/>
      <c r="Q149" s="96"/>
      <c r="R149" s="196">
        <f t="shared" ref="R149:R153" si="12">K149/$K$148</f>
        <v>0.86880466472303208</v>
      </c>
      <c r="S149" s="196"/>
      <c r="T149" s="196"/>
      <c r="U149" s="103"/>
      <c r="AM149" s="113"/>
    </row>
    <row r="150" spans="3:39" ht="16.5" customHeight="1">
      <c r="C150" s="112"/>
      <c r="D150" s="136" t="s">
        <v>43</v>
      </c>
      <c r="E150" s="136"/>
      <c r="F150" s="136"/>
      <c r="G150" s="136"/>
      <c r="H150" s="136"/>
      <c r="I150" s="136"/>
      <c r="J150" s="136"/>
      <c r="K150" s="141">
        <v>19</v>
      </c>
      <c r="L150" s="141"/>
      <c r="M150" s="141"/>
      <c r="N150" s="141"/>
      <c r="O150" s="96"/>
      <c r="P150" s="96"/>
      <c r="Q150" s="96"/>
      <c r="R150" s="196">
        <f t="shared" si="12"/>
        <v>5.5393586005830907E-2</v>
      </c>
      <c r="S150" s="196"/>
      <c r="T150" s="196"/>
      <c r="U150" s="103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  <c r="AH150" s="97"/>
      <c r="AI150" s="97"/>
      <c r="AJ150" s="97"/>
      <c r="AK150" s="97"/>
      <c r="AL150" s="97"/>
      <c r="AM150" s="45"/>
    </row>
    <row r="151" spans="3:39" s="97" customFormat="1" ht="22.9" customHeight="1">
      <c r="C151" s="112"/>
      <c r="D151" s="136" t="s">
        <v>44</v>
      </c>
      <c r="E151" s="136"/>
      <c r="F151" s="136"/>
      <c r="G151" s="136"/>
      <c r="H151" s="136"/>
      <c r="I151" s="136"/>
      <c r="J151" s="136"/>
      <c r="K151" s="141">
        <v>8</v>
      </c>
      <c r="L151" s="141"/>
      <c r="M151" s="141"/>
      <c r="N151" s="141"/>
      <c r="O151" s="96"/>
      <c r="P151" s="96"/>
      <c r="Q151" s="96"/>
      <c r="R151" s="196">
        <f t="shared" si="12"/>
        <v>2.3323615160349854E-2</v>
      </c>
      <c r="S151" s="196"/>
      <c r="T151" s="196"/>
      <c r="U151" s="103"/>
      <c r="AM151" s="113"/>
    </row>
    <row r="152" spans="3:39">
      <c r="C152" s="112"/>
      <c r="D152" s="136" t="s">
        <v>45</v>
      </c>
      <c r="E152" s="136"/>
      <c r="F152" s="136"/>
      <c r="G152" s="136"/>
      <c r="H152" s="136"/>
      <c r="I152" s="136"/>
      <c r="J152" s="136"/>
      <c r="K152" s="141">
        <v>5</v>
      </c>
      <c r="L152" s="141"/>
      <c r="M152" s="141"/>
      <c r="N152" s="141"/>
      <c r="O152" s="96"/>
      <c r="P152" s="96"/>
      <c r="Q152" s="96"/>
      <c r="R152" s="196">
        <f t="shared" si="12"/>
        <v>1.4577259475218658E-2</v>
      </c>
      <c r="S152" s="196"/>
      <c r="T152" s="196"/>
      <c r="U152" s="103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  <c r="AH152" s="97"/>
      <c r="AI152" s="97"/>
      <c r="AJ152" s="97"/>
      <c r="AK152" s="97"/>
      <c r="AL152" s="97"/>
      <c r="AM152" s="113"/>
    </row>
    <row r="153" spans="3:39" s="97" customFormat="1" ht="21" customHeight="1">
      <c r="C153" s="112"/>
      <c r="D153" s="140" t="s">
        <v>46</v>
      </c>
      <c r="E153" s="140"/>
      <c r="F153" s="140"/>
      <c r="G153" s="140"/>
      <c r="H153" s="140"/>
      <c r="I153" s="140"/>
      <c r="J153" s="140"/>
      <c r="K153" s="145">
        <v>13</v>
      </c>
      <c r="L153" s="145"/>
      <c r="M153" s="145"/>
      <c r="N153" s="145"/>
      <c r="O153" s="73"/>
      <c r="P153" s="73"/>
      <c r="Q153" s="73"/>
      <c r="R153" s="196">
        <f t="shared" si="12"/>
        <v>3.7900874635568516E-2</v>
      </c>
      <c r="S153" s="196"/>
      <c r="T153" s="196"/>
      <c r="U153" s="103"/>
      <c r="AM153" s="113"/>
    </row>
    <row r="154" spans="3:39" ht="18" customHeight="1" thickBot="1">
      <c r="C154" s="46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113"/>
    </row>
    <row r="155" spans="3:39" s="97" customFormat="1" ht="22.9" customHeight="1"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 s="45"/>
    </row>
    <row r="156" spans="3:39" s="97" customFormat="1" ht="22.5" customHeight="1" thickBot="1">
      <c r="C156"/>
      <c r="D156" s="133" t="s">
        <v>226</v>
      </c>
      <c r="E156" s="133"/>
      <c r="F156" s="133"/>
      <c r="G156" s="133"/>
      <c r="H156" s="133"/>
      <c r="I156" s="133"/>
      <c r="J156" s="133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 s="113"/>
    </row>
    <row r="157" spans="3:39" s="97" customFormat="1" ht="22.5" customHeight="1">
      <c r="C157" s="27"/>
      <c r="D157" s="133"/>
      <c r="E157" s="133"/>
      <c r="F157" s="133"/>
      <c r="G157" s="133"/>
      <c r="H157" s="133"/>
      <c r="I157" s="133"/>
      <c r="J157" s="133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45"/>
    </row>
    <row r="158" spans="3:39" s="97" customFormat="1" ht="22.5" customHeight="1">
      <c r="C158" s="28"/>
      <c r="D158" s="5"/>
      <c r="E158" s="133" t="s">
        <v>47</v>
      </c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 s="113"/>
    </row>
    <row r="159" spans="3:39" ht="23.25" customHeight="1">
      <c r="C159" s="28"/>
      <c r="D159" s="18"/>
      <c r="E159" s="133"/>
      <c r="F159" s="133"/>
      <c r="G159" s="133"/>
      <c r="H159" s="133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8"/>
      <c r="T159" s="8"/>
      <c r="AM159" s="30"/>
    </row>
    <row r="160" spans="3:39" ht="22.9" customHeight="1">
      <c r="C160" s="28"/>
      <c r="U160" s="3"/>
      <c r="V160" s="3"/>
      <c r="W160" s="3"/>
      <c r="X160" s="3"/>
      <c r="Y160" s="3"/>
      <c r="Z160" s="3"/>
      <c r="AM160" s="30"/>
    </row>
    <row r="161" spans="3:39" ht="22.9" customHeight="1">
      <c r="C161" s="40"/>
      <c r="D161" s="139" t="s">
        <v>48</v>
      </c>
      <c r="E161" s="139"/>
      <c r="F161" s="139"/>
      <c r="G161" s="139"/>
      <c r="H161" s="139"/>
      <c r="I161" s="139"/>
      <c r="J161" s="139"/>
      <c r="K161" s="139"/>
      <c r="L161" s="139"/>
      <c r="M161" s="139"/>
      <c r="N161" s="139"/>
      <c r="O161" s="139"/>
      <c r="P161" s="139"/>
      <c r="Q161" s="139"/>
      <c r="R161" s="167">
        <v>825</v>
      </c>
      <c r="S161" s="167"/>
      <c r="T161" s="167"/>
      <c r="U161" s="125"/>
      <c r="V161" s="125"/>
      <c r="W161" s="125"/>
      <c r="X161" s="125"/>
      <c r="Y161" s="125"/>
      <c r="Z161" s="125"/>
      <c r="AA161" s="126"/>
      <c r="AB161" s="126"/>
      <c r="AC161" s="126"/>
      <c r="AD161" s="126"/>
      <c r="AE161" s="126"/>
      <c r="AF161" s="126"/>
      <c r="AG161" s="126"/>
      <c r="AH161" s="126"/>
      <c r="AI161" s="126"/>
      <c r="AJ161" s="126"/>
      <c r="AK161" s="126"/>
      <c r="AL161" s="126"/>
      <c r="AM161" s="30"/>
    </row>
    <row r="162" spans="3:39" ht="22.9" customHeight="1">
      <c r="C162" s="40"/>
      <c r="D162" s="136" t="s">
        <v>49</v>
      </c>
      <c r="E162" s="136"/>
      <c r="F162" s="136"/>
      <c r="G162" s="136"/>
      <c r="H162" s="136"/>
      <c r="I162" s="136"/>
      <c r="J162" s="136"/>
      <c r="K162" s="136"/>
      <c r="L162" s="136"/>
      <c r="M162" s="136"/>
      <c r="N162" s="136"/>
      <c r="O162" s="136"/>
      <c r="P162" s="136"/>
      <c r="Q162" s="136"/>
      <c r="R162" s="141">
        <v>1745</v>
      </c>
      <c r="S162" s="141"/>
      <c r="T162" s="141"/>
      <c r="U162" s="126"/>
      <c r="V162" s="126"/>
      <c r="W162" s="126"/>
      <c r="X162" s="126"/>
      <c r="Y162" s="126"/>
      <c r="Z162" s="126"/>
      <c r="AA162" s="126"/>
      <c r="AB162" s="126"/>
      <c r="AC162" s="126"/>
      <c r="AD162" s="126"/>
      <c r="AE162" s="126"/>
      <c r="AF162" s="126"/>
      <c r="AG162" s="126"/>
      <c r="AH162" s="126"/>
      <c r="AI162" s="126"/>
      <c r="AJ162" s="126"/>
      <c r="AK162" s="126"/>
      <c r="AL162" s="126"/>
      <c r="AM162" s="30"/>
    </row>
    <row r="163" spans="3:39" ht="22.9" customHeight="1">
      <c r="C163" s="40"/>
      <c r="D163" s="136" t="s">
        <v>50</v>
      </c>
      <c r="E163" s="136"/>
      <c r="F163" s="136"/>
      <c r="G163" s="136"/>
      <c r="H163" s="136"/>
      <c r="I163" s="136"/>
      <c r="J163" s="136"/>
      <c r="K163" s="136"/>
      <c r="L163" s="136"/>
      <c r="M163" s="136"/>
      <c r="N163" s="136"/>
      <c r="O163" s="136"/>
      <c r="P163" s="136"/>
      <c r="Q163" s="136"/>
      <c r="R163" s="141">
        <v>322</v>
      </c>
      <c r="S163" s="141"/>
      <c r="T163" s="141"/>
      <c r="U163" s="126"/>
      <c r="V163" s="126"/>
      <c r="W163" s="126"/>
      <c r="X163" s="126"/>
      <c r="Y163" s="126"/>
      <c r="Z163" s="126"/>
      <c r="AA163" s="126"/>
      <c r="AB163" s="126"/>
      <c r="AC163" s="126"/>
      <c r="AD163" s="126"/>
      <c r="AE163" s="126"/>
      <c r="AF163" s="126"/>
      <c r="AG163" s="126"/>
      <c r="AH163" s="126"/>
      <c r="AI163" s="126"/>
      <c r="AJ163" s="126"/>
      <c r="AK163" s="126"/>
      <c r="AL163" s="126"/>
      <c r="AM163" s="30"/>
    </row>
    <row r="164" spans="3:39">
      <c r="C164" s="40"/>
      <c r="D164" s="136" t="s">
        <v>51</v>
      </c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  <c r="O164" s="136"/>
      <c r="P164" s="136"/>
      <c r="Q164" s="136"/>
      <c r="R164" s="141">
        <v>25</v>
      </c>
      <c r="S164" s="141"/>
      <c r="T164" s="141"/>
      <c r="U164" s="126"/>
      <c r="V164" s="126"/>
      <c r="W164" s="126"/>
      <c r="X164" s="126"/>
      <c r="Y164" s="126"/>
      <c r="Z164" s="126"/>
      <c r="AA164" s="126"/>
      <c r="AB164" s="126"/>
      <c r="AC164" s="126"/>
      <c r="AD164" s="126"/>
      <c r="AE164" s="126"/>
      <c r="AF164" s="126"/>
      <c r="AG164" s="126"/>
      <c r="AH164" s="126"/>
      <c r="AI164" s="126"/>
      <c r="AJ164" s="126"/>
      <c r="AK164" s="126"/>
      <c r="AL164" s="126"/>
      <c r="AM164" s="41"/>
    </row>
    <row r="165" spans="3:39" ht="17.25" customHeight="1">
      <c r="C165" s="40"/>
      <c r="D165" s="136" t="s">
        <v>52</v>
      </c>
      <c r="E165" s="136"/>
      <c r="F165" s="136"/>
      <c r="G165" s="136"/>
      <c r="H165" s="136"/>
      <c r="I165" s="136"/>
      <c r="J165" s="136"/>
      <c r="K165" s="136"/>
      <c r="L165" s="136"/>
      <c r="M165" s="136"/>
      <c r="N165" s="136"/>
      <c r="O165" s="136"/>
      <c r="P165" s="136"/>
      <c r="Q165" s="136"/>
      <c r="R165" s="141">
        <v>210095</v>
      </c>
      <c r="S165" s="141"/>
      <c r="T165" s="141"/>
      <c r="U165" s="126"/>
      <c r="V165" s="126"/>
      <c r="W165" s="126"/>
      <c r="X165" s="126"/>
      <c r="Y165" s="126"/>
      <c r="Z165" s="126"/>
      <c r="AA165" s="126"/>
      <c r="AB165" s="126"/>
      <c r="AC165" s="126"/>
      <c r="AD165" s="126"/>
      <c r="AE165" s="126"/>
      <c r="AF165" s="126"/>
      <c r="AG165" s="126"/>
      <c r="AH165" s="126"/>
      <c r="AI165" s="126"/>
      <c r="AJ165" s="126"/>
      <c r="AK165" s="126"/>
      <c r="AL165" s="126"/>
      <c r="AM165" s="41"/>
    </row>
    <row r="166" spans="3:39" ht="15.75" customHeight="1">
      <c r="C166" s="40"/>
      <c r="D166" s="136" t="s">
        <v>53</v>
      </c>
      <c r="E166" s="136"/>
      <c r="F166" s="136"/>
      <c r="G166" s="136"/>
      <c r="H166" s="136"/>
      <c r="I166" s="136"/>
      <c r="J166" s="136"/>
      <c r="K166" s="136"/>
      <c r="L166" s="136"/>
      <c r="M166" s="136"/>
      <c r="N166" s="136"/>
      <c r="O166" s="136"/>
      <c r="P166" s="136"/>
      <c r="Q166" s="136"/>
      <c r="R166" s="141">
        <v>80</v>
      </c>
      <c r="S166" s="141"/>
      <c r="T166" s="141"/>
      <c r="U166" s="126"/>
      <c r="V166" s="126"/>
      <c r="W166" s="126"/>
      <c r="X166" s="126"/>
      <c r="Y166" s="126"/>
      <c r="Z166" s="126"/>
      <c r="AA166" s="126"/>
      <c r="AB166" s="126"/>
      <c r="AC166" s="126"/>
      <c r="AD166" s="126"/>
      <c r="AE166" s="126"/>
      <c r="AF166" s="126"/>
      <c r="AG166" s="126"/>
      <c r="AH166" s="126"/>
      <c r="AI166" s="126"/>
      <c r="AJ166" s="126"/>
      <c r="AK166" s="126"/>
      <c r="AL166" s="126"/>
      <c r="AM166" s="41"/>
    </row>
    <row r="167" spans="3:39" ht="22.9" customHeight="1" thickBot="1">
      <c r="C167" s="31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41"/>
    </row>
    <row r="168" spans="3:39" ht="3.6" customHeight="1">
      <c r="AM168" s="41"/>
    </row>
    <row r="169" spans="3:39" ht="22.9" customHeight="1" thickBot="1">
      <c r="D169" s="133" t="s">
        <v>129</v>
      </c>
      <c r="E169" s="133"/>
      <c r="F169" s="133"/>
      <c r="G169" s="133"/>
      <c r="H169" s="133"/>
      <c r="I169" s="133"/>
      <c r="AM169" s="41"/>
    </row>
    <row r="170" spans="3:39" ht="22.9" customHeight="1">
      <c r="C170" s="27"/>
      <c r="D170" s="133"/>
      <c r="E170" s="133"/>
      <c r="F170" s="133"/>
      <c r="G170" s="133"/>
      <c r="H170" s="133"/>
      <c r="I170" s="133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41"/>
    </row>
    <row r="171" spans="3:39" ht="22.9" customHeight="1">
      <c r="C171" s="28"/>
      <c r="D171" s="5" t="s">
        <v>54</v>
      </c>
      <c r="AM171" s="41"/>
    </row>
    <row r="172" spans="3:39" ht="3" customHeight="1" thickBot="1">
      <c r="C172" s="28"/>
      <c r="AM172" s="33"/>
    </row>
    <row r="173" spans="3:39" s="97" customFormat="1" ht="4.5" customHeight="1">
      <c r="C173" s="28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  <c r="W173" s="61"/>
      <c r="X173" s="61"/>
      <c r="Y173" s="61"/>
      <c r="Z173" s="61"/>
      <c r="AA173" s="61"/>
      <c r="AB173" s="61"/>
      <c r="AC173" s="61"/>
      <c r="AD173" s="61"/>
      <c r="AE173" s="61"/>
      <c r="AF173" s="61"/>
      <c r="AG173" s="61"/>
      <c r="AH173" s="61"/>
      <c r="AI173" s="63"/>
      <c r="AJ173" s="63"/>
      <c r="AK173" s="63"/>
      <c r="AL173" s="61"/>
      <c r="AM173" s="41"/>
    </row>
    <row r="174" spans="3:39" s="97" customFormat="1" ht="9.75" hidden="1" customHeight="1">
      <c r="C174" s="28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  <c r="W174" s="61"/>
      <c r="X174" s="61"/>
      <c r="Y174" s="61"/>
      <c r="Z174" s="61"/>
      <c r="AA174" s="61"/>
      <c r="AB174" s="61"/>
      <c r="AC174" s="61"/>
      <c r="AD174" s="61"/>
      <c r="AE174" s="61"/>
      <c r="AF174" s="61"/>
      <c r="AG174" s="61"/>
      <c r="AH174" s="61"/>
      <c r="AI174" s="63"/>
      <c r="AJ174" s="63"/>
      <c r="AK174" s="63"/>
      <c r="AL174" s="61"/>
      <c r="AM174" s="41"/>
    </row>
    <row r="175" spans="3:39" s="97" customFormat="1" ht="22.9" customHeight="1">
      <c r="C175" s="40"/>
      <c r="D175" s="151" t="s">
        <v>117</v>
      </c>
      <c r="E175" s="151"/>
      <c r="F175" s="151"/>
      <c r="G175" s="151"/>
      <c r="H175" s="151"/>
      <c r="I175" s="151"/>
      <c r="J175" s="151"/>
      <c r="K175" s="151"/>
      <c r="L175" s="151"/>
      <c r="M175" s="151"/>
      <c r="N175" s="151"/>
      <c r="O175" s="151"/>
      <c r="P175" s="151"/>
      <c r="Q175" s="126"/>
      <c r="R175" s="126"/>
      <c r="S175" s="126"/>
      <c r="T175" s="126"/>
      <c r="U175" s="126"/>
      <c r="V175" s="126"/>
      <c r="W175" s="126"/>
      <c r="X175" s="126"/>
      <c r="Y175" s="126"/>
      <c r="Z175" s="126"/>
      <c r="AA175" s="126"/>
      <c r="AB175" s="126"/>
      <c r="AC175" s="126"/>
      <c r="AD175" s="126"/>
      <c r="AE175" s="126"/>
      <c r="AF175" s="126"/>
      <c r="AG175" s="126"/>
      <c r="AH175" s="126"/>
      <c r="AI175" s="127"/>
      <c r="AJ175" s="127"/>
      <c r="AK175" s="127"/>
      <c r="AL175" s="126"/>
      <c r="AM175" s="41"/>
    </row>
    <row r="176" spans="3:39" s="97" customFormat="1" ht="22.9" customHeight="1">
      <c r="C176" s="28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64"/>
      <c r="AJ176" s="64"/>
      <c r="AK176" s="64"/>
      <c r="AL176" s="59"/>
      <c r="AM176" s="41"/>
    </row>
    <row r="177" spans="3:39" s="97" customFormat="1" ht="22.9" customHeight="1">
      <c r="C177" s="28"/>
      <c r="D177" s="139" t="s">
        <v>55</v>
      </c>
      <c r="E177" s="139"/>
      <c r="F177" s="139"/>
      <c r="G177" s="139"/>
      <c r="H177" s="139"/>
      <c r="I177" s="139"/>
      <c r="J177" s="139"/>
      <c r="K177" s="139"/>
      <c r="L177" s="139"/>
      <c r="M177" s="139"/>
      <c r="N177" s="139"/>
      <c r="O177" s="139"/>
      <c r="P177" s="139"/>
      <c r="Q177" s="139"/>
      <c r="R177" s="139"/>
      <c r="S177" s="139"/>
      <c r="T177" s="139"/>
      <c r="U177" s="139"/>
      <c r="V177" s="139"/>
      <c r="W177" s="139"/>
      <c r="X177" s="139"/>
      <c r="Y177" s="139"/>
      <c r="Z177" s="139"/>
      <c r="AA177" s="139"/>
      <c r="AB177" s="139"/>
      <c r="AC177" s="139"/>
      <c r="AD177" s="139"/>
      <c r="AE177" s="139"/>
      <c r="AF177" s="139"/>
      <c r="AG177" s="139"/>
      <c r="AH177" s="139"/>
      <c r="AI177" s="141" t="s">
        <v>221</v>
      </c>
      <c r="AJ177" s="141"/>
      <c r="AK177" s="141"/>
      <c r="AL177" s="61"/>
      <c r="AM177" s="41"/>
    </row>
    <row r="178" spans="3:39" s="97" customFormat="1" ht="22.9" customHeight="1">
      <c r="C178" s="28"/>
      <c r="D178" s="136" t="s">
        <v>70</v>
      </c>
      <c r="E178" s="136"/>
      <c r="F178" s="136"/>
      <c r="G178" s="136"/>
      <c r="H178" s="136"/>
      <c r="I178" s="136"/>
      <c r="J178" s="136"/>
      <c r="K178" s="136"/>
      <c r="L178" s="136"/>
      <c r="M178" s="136"/>
      <c r="N178" s="136"/>
      <c r="O178" s="136"/>
      <c r="P178" s="136"/>
      <c r="Q178" s="136"/>
      <c r="R178" s="136"/>
      <c r="S178" s="136"/>
      <c r="T178" s="136"/>
      <c r="U178" s="136"/>
      <c r="V178" s="136"/>
      <c r="W178" s="136"/>
      <c r="X178" s="136"/>
      <c r="Y178" s="136"/>
      <c r="Z178" s="136"/>
      <c r="AA178" s="136"/>
      <c r="AB178" s="136"/>
      <c r="AC178" s="136"/>
      <c r="AD178" s="136"/>
      <c r="AE178" s="136"/>
      <c r="AF178" s="136"/>
      <c r="AG178" s="136"/>
      <c r="AH178" s="136"/>
      <c r="AI178" s="141" t="s">
        <v>221</v>
      </c>
      <c r="AJ178" s="141"/>
      <c r="AK178" s="141"/>
      <c r="AL178" s="61"/>
      <c r="AM178" s="41"/>
    </row>
    <row r="179" spans="3:39" s="97" customFormat="1" ht="22.9" customHeight="1">
      <c r="C179" s="28"/>
      <c r="D179" s="136" t="s">
        <v>69</v>
      </c>
      <c r="E179" s="136"/>
      <c r="F179" s="136"/>
      <c r="G179" s="136"/>
      <c r="H179" s="136"/>
      <c r="I179" s="136"/>
      <c r="J179" s="136"/>
      <c r="K179" s="136"/>
      <c r="L179" s="136"/>
      <c r="M179" s="136"/>
      <c r="N179" s="136"/>
      <c r="O179" s="136"/>
      <c r="P179" s="136"/>
      <c r="Q179" s="136"/>
      <c r="R179" s="136"/>
      <c r="S179" s="136"/>
      <c r="T179" s="136"/>
      <c r="U179" s="136"/>
      <c r="V179" s="136"/>
      <c r="W179" s="136"/>
      <c r="X179" s="136"/>
      <c r="Y179" s="136"/>
      <c r="Z179" s="136"/>
      <c r="AA179" s="136"/>
      <c r="AB179" s="136"/>
      <c r="AC179" s="136"/>
      <c r="AD179" s="136"/>
      <c r="AE179" s="136"/>
      <c r="AF179" s="136"/>
      <c r="AG179" s="136"/>
      <c r="AH179" s="136"/>
      <c r="AI179" s="141" t="s">
        <v>221</v>
      </c>
      <c r="AJ179" s="141"/>
      <c r="AK179" s="141"/>
      <c r="AL179" s="61"/>
      <c r="AM179" s="30"/>
    </row>
    <row r="180" spans="3:39" ht="22.5" customHeight="1">
      <c r="C180" s="28"/>
      <c r="D180" s="136" t="s">
        <v>68</v>
      </c>
      <c r="E180" s="136"/>
      <c r="F180" s="136"/>
      <c r="G180" s="136"/>
      <c r="H180" s="136"/>
      <c r="I180" s="136"/>
      <c r="J180" s="136"/>
      <c r="K180" s="136"/>
      <c r="L180" s="136"/>
      <c r="M180" s="136"/>
      <c r="N180" s="136"/>
      <c r="O180" s="136"/>
      <c r="P180" s="136"/>
      <c r="Q180" s="136"/>
      <c r="R180" s="136"/>
      <c r="S180" s="136"/>
      <c r="T180" s="136"/>
      <c r="U180" s="136"/>
      <c r="V180" s="136"/>
      <c r="W180" s="136"/>
      <c r="X180" s="136"/>
      <c r="Y180" s="136"/>
      <c r="Z180" s="136"/>
      <c r="AA180" s="136"/>
      <c r="AB180" s="136"/>
      <c r="AC180" s="136"/>
      <c r="AD180" s="136"/>
      <c r="AE180" s="136"/>
      <c r="AF180" s="136"/>
      <c r="AG180" s="136"/>
      <c r="AH180" s="136"/>
      <c r="AI180" s="141" t="s">
        <v>221</v>
      </c>
      <c r="AJ180" s="141"/>
      <c r="AK180" s="141"/>
      <c r="AL180" s="61"/>
      <c r="AM180" s="30"/>
    </row>
    <row r="181" spans="3:39" ht="22.5" customHeight="1">
      <c r="C181" s="28"/>
      <c r="D181" s="136" t="s">
        <v>67</v>
      </c>
      <c r="E181" s="136"/>
      <c r="F181" s="136"/>
      <c r="G181" s="136"/>
      <c r="H181" s="136"/>
      <c r="I181" s="136"/>
      <c r="J181" s="136"/>
      <c r="K181" s="136"/>
      <c r="L181" s="136"/>
      <c r="M181" s="136"/>
      <c r="N181" s="136"/>
      <c r="O181" s="136"/>
      <c r="P181" s="136"/>
      <c r="Q181" s="136"/>
      <c r="R181" s="136"/>
      <c r="S181" s="136"/>
      <c r="T181" s="136"/>
      <c r="U181" s="136"/>
      <c r="V181" s="136"/>
      <c r="W181" s="136"/>
      <c r="X181" s="136"/>
      <c r="Y181" s="136"/>
      <c r="Z181" s="136"/>
      <c r="AA181" s="136"/>
      <c r="AB181" s="136"/>
      <c r="AC181" s="136"/>
      <c r="AD181" s="136"/>
      <c r="AE181" s="136"/>
      <c r="AF181" s="136"/>
      <c r="AG181" s="136"/>
      <c r="AH181" s="136"/>
      <c r="AI181" s="141" t="s">
        <v>221</v>
      </c>
      <c r="AJ181" s="141"/>
      <c r="AK181" s="141"/>
      <c r="AL181" s="61"/>
      <c r="AM181" s="39"/>
    </row>
    <row r="182" spans="3:39" s="97" customFormat="1" ht="22.9" customHeight="1">
      <c r="C182" s="28"/>
      <c r="D182" s="136" t="s">
        <v>66</v>
      </c>
      <c r="E182" s="136"/>
      <c r="F182" s="136"/>
      <c r="G182" s="136"/>
      <c r="H182" s="136"/>
      <c r="I182" s="136"/>
      <c r="J182" s="136"/>
      <c r="K182" s="136"/>
      <c r="L182" s="136"/>
      <c r="M182" s="136"/>
      <c r="N182" s="136"/>
      <c r="O182" s="136"/>
      <c r="P182" s="136"/>
      <c r="Q182" s="136"/>
      <c r="R182" s="136"/>
      <c r="S182" s="136"/>
      <c r="T182" s="136"/>
      <c r="U182" s="136"/>
      <c r="V182" s="136"/>
      <c r="W182" s="136"/>
      <c r="X182" s="136"/>
      <c r="Y182" s="136"/>
      <c r="Z182" s="136"/>
      <c r="AA182" s="136"/>
      <c r="AB182" s="136"/>
      <c r="AC182" s="136"/>
      <c r="AD182" s="136"/>
      <c r="AE182" s="136"/>
      <c r="AF182" s="136"/>
      <c r="AG182" s="136"/>
      <c r="AH182" s="136"/>
      <c r="AI182" s="141" t="s">
        <v>221</v>
      </c>
      <c r="AJ182" s="141"/>
      <c r="AK182" s="141"/>
      <c r="AL182" s="61"/>
      <c r="AM182" s="30"/>
    </row>
    <row r="183" spans="3:39" ht="22.5" customHeight="1">
      <c r="C183" s="28"/>
      <c r="D183" s="136" t="s">
        <v>65</v>
      </c>
      <c r="E183" s="136"/>
      <c r="F183" s="136"/>
      <c r="G183" s="136"/>
      <c r="H183" s="136"/>
      <c r="I183" s="136"/>
      <c r="J183" s="136"/>
      <c r="K183" s="136"/>
      <c r="L183" s="136"/>
      <c r="M183" s="136"/>
      <c r="N183" s="136"/>
      <c r="O183" s="136"/>
      <c r="P183" s="136"/>
      <c r="Q183" s="136"/>
      <c r="R183" s="136"/>
      <c r="S183" s="136"/>
      <c r="T183" s="136"/>
      <c r="U183" s="136"/>
      <c r="V183" s="136"/>
      <c r="W183" s="136"/>
      <c r="X183" s="136"/>
      <c r="Y183" s="136"/>
      <c r="Z183" s="136"/>
      <c r="AA183" s="136"/>
      <c r="AB183" s="136"/>
      <c r="AC183" s="136"/>
      <c r="AD183" s="136"/>
      <c r="AE183" s="136"/>
      <c r="AF183" s="136"/>
      <c r="AG183" s="136"/>
      <c r="AH183" s="136"/>
      <c r="AI183" s="141" t="s">
        <v>221</v>
      </c>
      <c r="AJ183" s="141"/>
      <c r="AK183" s="141"/>
      <c r="AL183" s="61"/>
      <c r="AM183" s="41"/>
    </row>
    <row r="184" spans="3:39" s="97" customFormat="1" ht="22.9" customHeight="1">
      <c r="C184" s="28"/>
      <c r="D184" s="136" t="s">
        <v>64</v>
      </c>
      <c r="E184" s="136"/>
      <c r="F184" s="136"/>
      <c r="G184" s="136"/>
      <c r="H184" s="136"/>
      <c r="I184" s="136"/>
      <c r="J184" s="136"/>
      <c r="K184" s="136"/>
      <c r="L184" s="136"/>
      <c r="M184" s="136"/>
      <c r="N184" s="136"/>
      <c r="O184" s="136"/>
      <c r="P184" s="136"/>
      <c r="Q184" s="136"/>
      <c r="R184" s="136"/>
      <c r="S184" s="136"/>
      <c r="T184" s="136"/>
      <c r="U184" s="136"/>
      <c r="V184" s="136"/>
      <c r="W184" s="136"/>
      <c r="X184" s="136"/>
      <c r="Y184" s="136"/>
      <c r="Z184" s="136"/>
      <c r="AA184" s="136"/>
      <c r="AB184" s="136"/>
      <c r="AC184" s="136"/>
      <c r="AD184" s="136"/>
      <c r="AE184" s="136"/>
      <c r="AF184" s="136"/>
      <c r="AG184" s="136"/>
      <c r="AH184" s="136"/>
      <c r="AI184" s="141" t="s">
        <v>221</v>
      </c>
      <c r="AJ184" s="141"/>
      <c r="AK184" s="141"/>
      <c r="AL184" s="61"/>
      <c r="AM184" s="41"/>
    </row>
    <row r="185" spans="3:39" ht="22.5" customHeight="1">
      <c r="C185" s="28"/>
      <c r="D185" s="136" t="s">
        <v>63</v>
      </c>
      <c r="E185" s="136"/>
      <c r="F185" s="136"/>
      <c r="G185" s="136"/>
      <c r="H185" s="136"/>
      <c r="I185" s="136"/>
      <c r="J185" s="136"/>
      <c r="K185" s="136"/>
      <c r="L185" s="136"/>
      <c r="M185" s="136"/>
      <c r="N185" s="136"/>
      <c r="O185" s="136"/>
      <c r="P185" s="136"/>
      <c r="Q185" s="136"/>
      <c r="R185" s="136"/>
      <c r="S185" s="136"/>
      <c r="T185" s="136"/>
      <c r="U185" s="136"/>
      <c r="V185" s="136"/>
      <c r="W185" s="136"/>
      <c r="X185" s="136"/>
      <c r="Y185" s="136"/>
      <c r="Z185" s="136"/>
      <c r="AA185" s="136"/>
      <c r="AB185" s="136"/>
      <c r="AC185" s="136"/>
      <c r="AD185" s="136"/>
      <c r="AE185" s="136"/>
      <c r="AF185" s="136"/>
      <c r="AG185" s="136"/>
      <c r="AH185" s="136"/>
      <c r="AI185" s="141" t="s">
        <v>221</v>
      </c>
      <c r="AJ185" s="141"/>
      <c r="AK185" s="141"/>
      <c r="AL185" s="61"/>
      <c r="AM185" s="41"/>
    </row>
    <row r="186" spans="3:39" s="97" customFormat="1" ht="22.9" customHeight="1">
      <c r="C186" s="28"/>
      <c r="D186" s="136" t="s">
        <v>62</v>
      </c>
      <c r="E186" s="136"/>
      <c r="F186" s="136"/>
      <c r="G186" s="136"/>
      <c r="H186" s="136"/>
      <c r="I186" s="136"/>
      <c r="J186" s="136"/>
      <c r="K186" s="136"/>
      <c r="L186" s="136"/>
      <c r="M186" s="136"/>
      <c r="N186" s="136"/>
      <c r="O186" s="136"/>
      <c r="P186" s="136"/>
      <c r="Q186" s="136"/>
      <c r="R186" s="136"/>
      <c r="S186" s="136"/>
      <c r="T186" s="136"/>
      <c r="U186" s="136"/>
      <c r="V186" s="136"/>
      <c r="W186" s="136"/>
      <c r="X186" s="136"/>
      <c r="Y186" s="136"/>
      <c r="Z186" s="136"/>
      <c r="AA186" s="136"/>
      <c r="AB186" s="136"/>
      <c r="AC186" s="136"/>
      <c r="AD186" s="136"/>
      <c r="AE186" s="136"/>
      <c r="AF186" s="136"/>
      <c r="AG186" s="136"/>
      <c r="AH186" s="136"/>
      <c r="AI186" s="141" t="s">
        <v>221</v>
      </c>
      <c r="AJ186" s="141"/>
      <c r="AK186" s="141"/>
      <c r="AL186" s="61"/>
      <c r="AM186" s="41"/>
    </row>
    <row r="187" spans="3:39" s="97" customFormat="1" ht="22.9" customHeight="1">
      <c r="C187" s="28"/>
      <c r="D187" s="136" t="s">
        <v>61</v>
      </c>
      <c r="E187" s="136"/>
      <c r="F187" s="136"/>
      <c r="G187" s="136"/>
      <c r="H187" s="136"/>
      <c r="I187" s="136"/>
      <c r="J187" s="136"/>
      <c r="K187" s="136"/>
      <c r="L187" s="136"/>
      <c r="M187" s="136"/>
      <c r="N187" s="136"/>
      <c r="O187" s="136"/>
      <c r="P187" s="136"/>
      <c r="Q187" s="136"/>
      <c r="R187" s="136"/>
      <c r="S187" s="136"/>
      <c r="T187" s="136"/>
      <c r="U187" s="136"/>
      <c r="V187" s="136"/>
      <c r="W187" s="136"/>
      <c r="X187" s="136"/>
      <c r="Y187" s="136"/>
      <c r="Z187" s="136"/>
      <c r="AA187" s="136"/>
      <c r="AB187" s="136"/>
      <c r="AC187" s="136"/>
      <c r="AD187" s="136"/>
      <c r="AE187" s="136"/>
      <c r="AF187" s="136"/>
      <c r="AG187" s="136"/>
      <c r="AH187" s="136"/>
      <c r="AI187" s="141" t="s">
        <v>221</v>
      </c>
      <c r="AJ187" s="141"/>
      <c r="AK187" s="141"/>
      <c r="AL187" s="61"/>
      <c r="AM187" s="41"/>
    </row>
    <row r="188" spans="3:39" s="97" customFormat="1" ht="22.9" customHeight="1">
      <c r="C188" s="28"/>
      <c r="D188" s="136" t="s">
        <v>60</v>
      </c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  <c r="V188" s="136"/>
      <c r="W188" s="136"/>
      <c r="X188" s="136"/>
      <c r="Y188" s="136"/>
      <c r="Z188" s="136"/>
      <c r="AA188" s="136"/>
      <c r="AB188" s="136"/>
      <c r="AC188" s="136"/>
      <c r="AD188" s="136"/>
      <c r="AE188" s="136"/>
      <c r="AF188" s="136"/>
      <c r="AG188" s="136"/>
      <c r="AH188" s="136"/>
      <c r="AI188" s="141" t="s">
        <v>221</v>
      </c>
      <c r="AJ188" s="141"/>
      <c r="AK188" s="141"/>
      <c r="AL188" s="61"/>
      <c r="AM188" s="41"/>
    </row>
    <row r="189" spans="3:39" s="97" customFormat="1" ht="22.9" customHeight="1">
      <c r="C189" s="28"/>
      <c r="D189" s="136" t="s">
        <v>139</v>
      </c>
      <c r="E189" s="136"/>
      <c r="F189" s="136"/>
      <c r="G189" s="136"/>
      <c r="H189" s="136"/>
      <c r="I189" s="136"/>
      <c r="J189" s="136"/>
      <c r="K189" s="136"/>
      <c r="L189" s="136"/>
      <c r="M189" s="136"/>
      <c r="N189" s="136"/>
      <c r="O189" s="136"/>
      <c r="P189" s="136"/>
      <c r="Q189" s="136"/>
      <c r="R189" s="136"/>
      <c r="S189" s="136"/>
      <c r="T189" s="136"/>
      <c r="U189" s="136"/>
      <c r="V189" s="136"/>
      <c r="W189" s="136"/>
      <c r="X189" s="136"/>
      <c r="Y189" s="136"/>
      <c r="Z189" s="136"/>
      <c r="AA189" s="136"/>
      <c r="AB189" s="136"/>
      <c r="AC189" s="136"/>
      <c r="AD189" s="136"/>
      <c r="AE189" s="136"/>
      <c r="AF189" s="136"/>
      <c r="AG189" s="136"/>
      <c r="AH189" s="136"/>
      <c r="AI189" s="141" t="s">
        <v>221</v>
      </c>
      <c r="AJ189" s="141"/>
      <c r="AK189" s="141"/>
      <c r="AL189" s="61"/>
      <c r="AM189" s="41"/>
    </row>
    <row r="190" spans="3:39" s="97" customFormat="1" ht="22.9" customHeight="1">
      <c r="C190" s="28"/>
      <c r="D190" s="136" t="s">
        <v>59</v>
      </c>
      <c r="E190" s="136"/>
      <c r="F190" s="136"/>
      <c r="G190" s="136"/>
      <c r="H190" s="136"/>
      <c r="I190" s="136"/>
      <c r="J190" s="136"/>
      <c r="K190" s="136"/>
      <c r="L190" s="136"/>
      <c r="M190" s="136"/>
      <c r="N190" s="136"/>
      <c r="O190" s="136"/>
      <c r="P190" s="136"/>
      <c r="Q190" s="136"/>
      <c r="R190" s="136"/>
      <c r="S190" s="136"/>
      <c r="T190" s="136"/>
      <c r="U190" s="136"/>
      <c r="V190" s="136"/>
      <c r="W190" s="136"/>
      <c r="X190" s="136"/>
      <c r="Y190" s="136"/>
      <c r="Z190" s="136"/>
      <c r="AA190" s="136"/>
      <c r="AB190" s="136"/>
      <c r="AC190" s="136"/>
      <c r="AD190" s="136"/>
      <c r="AE190" s="136"/>
      <c r="AF190" s="136"/>
      <c r="AG190" s="136"/>
      <c r="AH190" s="136"/>
      <c r="AI190" s="141" t="s">
        <v>221</v>
      </c>
      <c r="AJ190" s="141"/>
      <c r="AK190" s="141"/>
      <c r="AL190" s="61"/>
      <c r="AM190" s="41"/>
    </row>
    <row r="191" spans="3:39" s="97" customFormat="1" ht="22.9" customHeight="1" thickBot="1">
      <c r="C191" s="28"/>
      <c r="D191" s="136" t="s">
        <v>58</v>
      </c>
      <c r="E191" s="136"/>
      <c r="F191" s="136"/>
      <c r="G191" s="136"/>
      <c r="H191" s="136"/>
      <c r="I191" s="136"/>
      <c r="J191" s="136"/>
      <c r="K191" s="136"/>
      <c r="L191" s="136"/>
      <c r="M191" s="136"/>
      <c r="N191" s="136"/>
      <c r="O191" s="136"/>
      <c r="P191" s="136"/>
      <c r="Q191" s="136"/>
      <c r="R191" s="136"/>
      <c r="S191" s="136"/>
      <c r="T191" s="136"/>
      <c r="U191" s="136"/>
      <c r="V191" s="136"/>
      <c r="W191" s="136"/>
      <c r="X191" s="136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41" t="s">
        <v>221</v>
      </c>
      <c r="AJ191" s="141"/>
      <c r="AK191" s="141"/>
      <c r="AL191" s="61"/>
      <c r="AM191" s="33"/>
    </row>
    <row r="192" spans="3:39" s="97" customFormat="1" ht="22.9" customHeight="1">
      <c r="C192" s="28"/>
      <c r="D192" s="136" t="s">
        <v>57</v>
      </c>
      <c r="E192" s="136"/>
      <c r="F192" s="136"/>
      <c r="G192" s="136"/>
      <c r="H192" s="136"/>
      <c r="I192" s="136"/>
      <c r="J192" s="136"/>
      <c r="K192" s="136"/>
      <c r="L192" s="136"/>
      <c r="M192" s="136"/>
      <c r="N192" s="136"/>
      <c r="O192" s="136"/>
      <c r="P192" s="136"/>
      <c r="Q192" s="136"/>
      <c r="R192" s="136"/>
      <c r="S192" s="136"/>
      <c r="T192" s="136"/>
      <c r="U192" s="136"/>
      <c r="V192" s="136"/>
      <c r="W192" s="136"/>
      <c r="X192" s="136"/>
      <c r="Y192" s="136"/>
      <c r="Z192" s="136"/>
      <c r="AA192" s="136"/>
      <c r="AB192" s="136"/>
      <c r="AC192" s="136"/>
      <c r="AD192" s="136"/>
      <c r="AE192" s="136"/>
      <c r="AF192" s="136"/>
      <c r="AG192" s="136"/>
      <c r="AH192" s="136"/>
      <c r="AI192" s="141" t="s">
        <v>221</v>
      </c>
      <c r="AJ192" s="141"/>
      <c r="AK192" s="141"/>
      <c r="AL192" s="61"/>
      <c r="AM192"/>
    </row>
    <row r="193" spans="3:39" s="97" customFormat="1" ht="22.5" customHeight="1" thickBot="1">
      <c r="C193" s="28"/>
      <c r="D193" s="140" t="s">
        <v>56</v>
      </c>
      <c r="E193" s="140"/>
      <c r="F193" s="140"/>
      <c r="G193" s="140"/>
      <c r="H193" s="140"/>
      <c r="I193" s="140"/>
      <c r="J193" s="140"/>
      <c r="K193" s="140"/>
      <c r="L193" s="140"/>
      <c r="M193" s="140"/>
      <c r="N193" s="140"/>
      <c r="O193" s="140"/>
      <c r="P193" s="140"/>
      <c r="Q193" s="140"/>
      <c r="R193" s="140"/>
      <c r="S193" s="140"/>
      <c r="T193" s="140"/>
      <c r="U193" s="140"/>
      <c r="V193" s="140"/>
      <c r="W193" s="140"/>
      <c r="X193" s="140"/>
      <c r="Y193" s="140"/>
      <c r="Z193" s="140"/>
      <c r="AA193" s="140"/>
      <c r="AB193" s="140"/>
      <c r="AC193" s="140"/>
      <c r="AD193" s="140"/>
      <c r="AE193" s="140"/>
      <c r="AF193" s="140"/>
      <c r="AG193" s="140"/>
      <c r="AH193" s="140"/>
      <c r="AI193" s="177" t="s">
        <v>221</v>
      </c>
      <c r="AJ193" s="177"/>
      <c r="AK193" s="177"/>
      <c r="AL193" s="61"/>
      <c r="AM193"/>
    </row>
    <row r="194" spans="3:39" ht="0.75" customHeight="1" thickBot="1">
      <c r="C194" s="31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  <c r="AK194" s="62"/>
      <c r="AL194" s="62"/>
      <c r="AM194" s="29"/>
    </row>
    <row r="195" spans="3:39" ht="58.9" customHeight="1">
      <c r="AM195" s="30"/>
    </row>
    <row r="196" spans="3:39" s="101" customFormat="1" ht="22.9" customHeight="1" thickBot="1">
      <c r="C196"/>
      <c r="D196" s="133" t="s">
        <v>130</v>
      </c>
      <c r="E196" s="133"/>
      <c r="F196" s="133"/>
      <c r="G196" s="133"/>
      <c r="H196" s="133"/>
      <c r="I196" s="133"/>
      <c r="J196" s="133"/>
      <c r="K196" s="133"/>
      <c r="L196" s="133"/>
      <c r="M196" s="133"/>
      <c r="N196" s="133"/>
      <c r="O196" s="133"/>
      <c r="P196" s="133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 s="30"/>
    </row>
    <row r="197" spans="3:39" ht="3.6" customHeight="1">
      <c r="C197" s="27"/>
      <c r="D197" s="133"/>
      <c r="E197" s="133"/>
      <c r="F197" s="133"/>
      <c r="G197" s="133"/>
      <c r="H197" s="133"/>
      <c r="I197" s="133"/>
      <c r="J197" s="133"/>
      <c r="K197" s="133"/>
      <c r="L197" s="133"/>
      <c r="M197" s="133"/>
      <c r="N197" s="133"/>
      <c r="O197" s="133"/>
      <c r="P197" s="133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60"/>
    </row>
    <row r="198" spans="3:39" s="97" customFormat="1" ht="22.9" customHeight="1">
      <c r="C198" s="28"/>
      <c r="D198" s="5" t="s">
        <v>142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 s="60"/>
    </row>
    <row r="199" spans="3:39" s="97" customFormat="1" ht="22.9" customHeight="1">
      <c r="C199" s="28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 s="76"/>
    </row>
    <row r="200" spans="3:39" s="97" customFormat="1" ht="22.9" customHeight="1">
      <c r="C200" s="40"/>
      <c r="D200" s="143" t="s">
        <v>71</v>
      </c>
      <c r="E200" s="143"/>
      <c r="F200" s="143"/>
      <c r="G200" s="143"/>
      <c r="H200" s="143"/>
      <c r="I200" s="143"/>
      <c r="J200" s="143"/>
      <c r="K200" s="143"/>
      <c r="L200" s="143"/>
      <c r="M200" s="143"/>
      <c r="N200" s="143"/>
      <c r="O200" s="143"/>
      <c r="P200" s="143"/>
      <c r="Q200" s="143"/>
      <c r="R200" s="141" t="s">
        <v>221</v>
      </c>
      <c r="S200" s="141"/>
      <c r="T200" s="141"/>
      <c r="U200" s="66"/>
      <c r="V200" s="66"/>
      <c r="W200" s="66"/>
      <c r="X200" s="66"/>
      <c r="Y200" s="66"/>
      <c r="Z200" s="66"/>
      <c r="AA200" s="66"/>
      <c r="AB200" s="66"/>
      <c r="AC200" s="66"/>
      <c r="AD200" s="66"/>
      <c r="AE200" s="66"/>
      <c r="AF200" s="66"/>
      <c r="AG200" s="66"/>
      <c r="AH200" s="66"/>
      <c r="AI200" s="66"/>
      <c r="AJ200" s="66"/>
      <c r="AK200" s="66"/>
      <c r="AL200" s="66"/>
      <c r="AM200" s="76"/>
    </row>
    <row r="201" spans="3:39" s="97" customFormat="1" ht="22.9" customHeight="1">
      <c r="C201" s="40"/>
      <c r="D201" s="194" t="s">
        <v>72</v>
      </c>
      <c r="E201" s="194"/>
      <c r="F201" s="194"/>
      <c r="G201" s="194"/>
      <c r="H201" s="194"/>
      <c r="I201" s="194"/>
      <c r="J201" s="194"/>
      <c r="K201" s="194"/>
      <c r="L201" s="194"/>
      <c r="M201" s="194"/>
      <c r="N201" s="194"/>
      <c r="O201" s="194"/>
      <c r="P201" s="194"/>
      <c r="Q201" s="194"/>
      <c r="R201" s="141" t="s">
        <v>221</v>
      </c>
      <c r="S201" s="141"/>
      <c r="T201" s="141"/>
      <c r="U201" s="66"/>
      <c r="V201" s="66"/>
      <c r="W201" s="66"/>
      <c r="X201" s="66"/>
      <c r="Y201" s="66"/>
      <c r="Z201" s="66"/>
      <c r="AA201" s="66"/>
      <c r="AB201" s="66"/>
      <c r="AC201" s="66"/>
      <c r="AD201" s="66"/>
      <c r="AE201" s="66"/>
      <c r="AF201" s="66"/>
      <c r="AG201" s="66"/>
      <c r="AH201" s="66"/>
      <c r="AI201" s="66"/>
      <c r="AJ201" s="66"/>
      <c r="AK201" s="66"/>
      <c r="AL201" s="66"/>
      <c r="AM201" s="76"/>
    </row>
    <row r="202" spans="3:39" s="97" customFormat="1" ht="22.9" customHeight="1">
      <c r="C202" s="40"/>
      <c r="D202" s="194" t="s">
        <v>73</v>
      </c>
      <c r="E202" s="194"/>
      <c r="F202" s="194"/>
      <c r="G202" s="194"/>
      <c r="H202" s="194"/>
      <c r="I202" s="194"/>
      <c r="J202" s="194"/>
      <c r="K202" s="194"/>
      <c r="L202" s="194"/>
      <c r="M202" s="194"/>
      <c r="N202" s="194"/>
      <c r="O202" s="194"/>
      <c r="P202" s="194"/>
      <c r="Q202" s="194"/>
      <c r="R202" s="141" t="s">
        <v>221</v>
      </c>
      <c r="S202" s="141"/>
      <c r="T202" s="141"/>
      <c r="U202" s="66"/>
      <c r="V202" s="66"/>
      <c r="W202" s="66"/>
      <c r="X202" s="66"/>
      <c r="Y202" s="66"/>
      <c r="Z202" s="66"/>
      <c r="AA202" s="66"/>
      <c r="AB202" s="66"/>
      <c r="AC202" s="66"/>
      <c r="AD202" s="66"/>
      <c r="AE202" s="66"/>
      <c r="AF202" s="66"/>
      <c r="AG202" s="66"/>
      <c r="AH202" s="66"/>
      <c r="AI202" s="66"/>
      <c r="AJ202" s="66"/>
      <c r="AK202" s="66"/>
      <c r="AL202" s="66"/>
      <c r="AM202" s="76"/>
    </row>
    <row r="203" spans="3:39" s="97" customFormat="1" ht="22.9" customHeight="1">
      <c r="C203" s="40"/>
      <c r="D203" s="136" t="s">
        <v>74</v>
      </c>
      <c r="E203" s="136"/>
      <c r="F203" s="136"/>
      <c r="G203" s="136"/>
      <c r="H203" s="136"/>
      <c r="I203" s="136"/>
      <c r="J203" s="136"/>
      <c r="K203" s="136"/>
      <c r="L203" s="136"/>
      <c r="M203" s="136"/>
      <c r="N203" s="136"/>
      <c r="O203" s="136"/>
      <c r="P203" s="136"/>
      <c r="Q203" s="136"/>
      <c r="R203" s="141" t="s">
        <v>221</v>
      </c>
      <c r="S203" s="141"/>
      <c r="T203" s="141"/>
      <c r="U203" s="66"/>
      <c r="V203" s="66"/>
      <c r="W203" s="66"/>
      <c r="X203" s="66"/>
      <c r="Y203" s="66"/>
      <c r="Z203" s="66"/>
      <c r="AA203" s="66"/>
      <c r="AB203" s="66"/>
      <c r="AC203" s="66"/>
      <c r="AD203" s="66"/>
      <c r="AE203" s="66"/>
      <c r="AF203" s="66"/>
      <c r="AG203" s="66"/>
      <c r="AH203" s="66"/>
      <c r="AI203" s="66"/>
      <c r="AJ203" s="66"/>
      <c r="AK203" s="66"/>
      <c r="AL203" s="66"/>
      <c r="AM203" s="76"/>
    </row>
    <row r="204" spans="3:39" s="97" customFormat="1" ht="22.9" customHeight="1">
      <c r="C204" s="40"/>
      <c r="D204" s="136" t="s">
        <v>75</v>
      </c>
      <c r="E204" s="136"/>
      <c r="F204" s="136"/>
      <c r="G204" s="136"/>
      <c r="H204" s="136"/>
      <c r="I204" s="136"/>
      <c r="J204" s="136"/>
      <c r="K204" s="136"/>
      <c r="L204" s="136"/>
      <c r="M204" s="136"/>
      <c r="N204" s="136"/>
      <c r="O204" s="136"/>
      <c r="P204" s="136"/>
      <c r="Q204" s="136"/>
      <c r="R204" s="141" t="s">
        <v>221</v>
      </c>
      <c r="S204" s="141"/>
      <c r="T204" s="141"/>
      <c r="U204" s="66"/>
      <c r="V204" s="66"/>
      <c r="W204" s="66"/>
      <c r="X204" s="66"/>
      <c r="Y204" s="66"/>
      <c r="Z204" s="66"/>
      <c r="AA204" s="66"/>
      <c r="AB204" s="66"/>
      <c r="AC204" s="66"/>
      <c r="AD204" s="66"/>
      <c r="AE204" s="66"/>
      <c r="AF204" s="66"/>
      <c r="AG204" s="66"/>
      <c r="AH204" s="66"/>
      <c r="AI204" s="66"/>
      <c r="AJ204" s="66"/>
      <c r="AK204" s="66"/>
      <c r="AL204" s="66"/>
      <c r="AM204" s="76"/>
    </row>
    <row r="205" spans="3:39" s="97" customFormat="1" ht="22.9" customHeight="1">
      <c r="C205" s="40"/>
      <c r="D205" s="136" t="s">
        <v>76</v>
      </c>
      <c r="E205" s="136"/>
      <c r="F205" s="136"/>
      <c r="G205" s="136"/>
      <c r="H205" s="136"/>
      <c r="I205" s="136"/>
      <c r="J205" s="136"/>
      <c r="K205" s="136"/>
      <c r="L205" s="136"/>
      <c r="M205" s="136"/>
      <c r="N205" s="136"/>
      <c r="O205" s="136"/>
      <c r="P205" s="136"/>
      <c r="Q205" s="136"/>
      <c r="R205" s="141" t="s">
        <v>221</v>
      </c>
      <c r="S205" s="141"/>
      <c r="T205" s="141"/>
      <c r="U205" s="66"/>
      <c r="V205" s="66"/>
      <c r="W205" s="66"/>
      <c r="X205" s="66"/>
      <c r="Y205" s="66"/>
      <c r="Z205" s="66"/>
      <c r="AA205" s="66"/>
      <c r="AB205" s="66"/>
      <c r="AC205" s="66"/>
      <c r="AD205" s="66"/>
      <c r="AE205" s="66"/>
      <c r="AF205" s="66"/>
      <c r="AG205" s="66"/>
      <c r="AH205" s="66"/>
      <c r="AI205" s="66"/>
      <c r="AJ205" s="66"/>
      <c r="AK205" s="66"/>
      <c r="AL205" s="66"/>
      <c r="AM205" s="76"/>
    </row>
    <row r="206" spans="3:39" ht="22.5" customHeight="1">
      <c r="C206" s="40"/>
      <c r="D206" s="136" t="s">
        <v>77</v>
      </c>
      <c r="E206" s="136"/>
      <c r="F206" s="136"/>
      <c r="G206" s="136"/>
      <c r="H206" s="136"/>
      <c r="I206" s="136"/>
      <c r="J206" s="136"/>
      <c r="K206" s="136"/>
      <c r="L206" s="136"/>
      <c r="M206" s="136"/>
      <c r="N206" s="136"/>
      <c r="O206" s="136"/>
      <c r="P206" s="136"/>
      <c r="Q206" s="136"/>
      <c r="R206" s="141" t="s">
        <v>221</v>
      </c>
      <c r="S206" s="141"/>
      <c r="T206" s="141"/>
      <c r="U206" s="66"/>
      <c r="V206" s="66"/>
      <c r="W206" s="66"/>
      <c r="X206" s="66"/>
      <c r="Y206" s="66"/>
      <c r="Z206" s="66"/>
      <c r="AA206" s="66"/>
      <c r="AB206" s="66"/>
      <c r="AC206" s="66"/>
      <c r="AD206" s="66"/>
      <c r="AE206" s="66"/>
      <c r="AF206" s="66"/>
      <c r="AG206" s="66"/>
      <c r="AH206" s="66"/>
      <c r="AI206" s="66"/>
      <c r="AJ206" s="66"/>
      <c r="AK206" s="66"/>
      <c r="AL206" s="66"/>
      <c r="AM206" s="76"/>
    </row>
    <row r="207" spans="3:39" ht="21" customHeight="1">
      <c r="C207" s="40"/>
      <c r="D207" s="136" t="s">
        <v>78</v>
      </c>
      <c r="E207" s="136"/>
      <c r="F207" s="136"/>
      <c r="G207" s="136"/>
      <c r="H207" s="136"/>
      <c r="I207" s="136"/>
      <c r="J207" s="136"/>
      <c r="K207" s="136"/>
      <c r="L207" s="136"/>
      <c r="M207" s="136"/>
      <c r="N207" s="136"/>
      <c r="O207" s="136"/>
      <c r="P207" s="136"/>
      <c r="Q207" s="136"/>
      <c r="R207" s="141" t="s">
        <v>221</v>
      </c>
      <c r="S207" s="141"/>
      <c r="T207" s="141"/>
      <c r="U207" s="66"/>
      <c r="V207" s="66"/>
      <c r="W207" s="66"/>
      <c r="X207" s="66"/>
      <c r="Y207" s="66"/>
      <c r="Z207" s="66"/>
      <c r="AA207" s="66"/>
      <c r="AB207" s="66"/>
      <c r="AC207" s="66"/>
      <c r="AD207" s="66"/>
      <c r="AE207" s="66"/>
      <c r="AF207" s="66"/>
      <c r="AG207" s="66"/>
      <c r="AH207" s="66"/>
      <c r="AI207" s="66"/>
      <c r="AJ207" s="66"/>
      <c r="AK207" s="66"/>
      <c r="AL207" s="66"/>
      <c r="AM207" s="76"/>
    </row>
    <row r="208" spans="3:39" ht="22.5" customHeight="1">
      <c r="C208" s="40"/>
      <c r="D208" s="136" t="s">
        <v>79</v>
      </c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  <c r="O208" s="136"/>
      <c r="P208" s="136"/>
      <c r="Q208" s="136"/>
      <c r="R208" s="141" t="s">
        <v>221</v>
      </c>
      <c r="S208" s="141"/>
      <c r="T208" s="141"/>
      <c r="U208" s="66"/>
      <c r="V208" s="66"/>
      <c r="W208" s="66"/>
      <c r="X208" s="66"/>
      <c r="Y208" s="66"/>
      <c r="Z208" s="66"/>
      <c r="AA208" s="66"/>
      <c r="AB208" s="66"/>
      <c r="AC208" s="66"/>
      <c r="AD208" s="66"/>
      <c r="AE208" s="66"/>
      <c r="AF208" s="66"/>
      <c r="AG208" s="66"/>
      <c r="AH208" s="66"/>
      <c r="AI208" s="66"/>
      <c r="AJ208" s="66"/>
      <c r="AK208" s="66"/>
      <c r="AL208" s="66"/>
      <c r="AM208" s="76"/>
    </row>
    <row r="209" spans="3:39" ht="22.5" customHeight="1">
      <c r="C209" s="40"/>
      <c r="D209" s="144" t="s">
        <v>80</v>
      </c>
      <c r="E209" s="144"/>
      <c r="F209" s="144"/>
      <c r="G209" s="144"/>
      <c r="H209" s="144"/>
      <c r="I209" s="144"/>
      <c r="J209" s="144"/>
      <c r="K209" s="144"/>
      <c r="L209" s="144"/>
      <c r="M209" s="144"/>
      <c r="N209" s="144"/>
      <c r="O209" s="144"/>
      <c r="P209" s="144"/>
      <c r="Q209" s="144"/>
      <c r="R209" s="141" t="s">
        <v>221</v>
      </c>
      <c r="S209" s="141"/>
      <c r="T209" s="141"/>
      <c r="U209" s="66"/>
      <c r="V209" s="66"/>
      <c r="W209" s="66"/>
      <c r="X209" s="66"/>
      <c r="Y209" s="66"/>
      <c r="Z209" s="66"/>
      <c r="AA209" s="66"/>
      <c r="AB209" s="66"/>
      <c r="AC209" s="66"/>
      <c r="AD209" s="66"/>
      <c r="AE209" s="66"/>
      <c r="AF209" s="66"/>
      <c r="AG209" s="66"/>
      <c r="AH209" s="66"/>
      <c r="AI209" s="66"/>
      <c r="AJ209" s="66"/>
      <c r="AK209" s="66"/>
      <c r="AL209" s="66"/>
      <c r="AM209" s="76"/>
    </row>
    <row r="210" spans="3:39">
      <c r="C210" s="28"/>
      <c r="D210" s="19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R210" s="8"/>
      <c r="S210" s="8"/>
      <c r="T210" s="8"/>
      <c r="AM210" s="76"/>
    </row>
    <row r="211" spans="3:39" ht="9" customHeight="1">
      <c r="C211" s="28"/>
      <c r="D211" s="19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R211" s="8"/>
      <c r="S211" s="8"/>
      <c r="T211" s="8"/>
      <c r="AM211" s="76"/>
    </row>
    <row r="212" spans="3:39" ht="21.6" customHeight="1">
      <c r="C212" s="28"/>
      <c r="D212" s="19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R212" s="8"/>
      <c r="S212" s="8"/>
      <c r="T212" s="8"/>
      <c r="AM212" s="76"/>
    </row>
    <row r="213" spans="3:39" ht="8.4499999999999993" customHeight="1" thickBot="1">
      <c r="C213" s="31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76"/>
    </row>
    <row r="214" spans="3:39" s="66" customFormat="1" ht="21.6" customHeight="1"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 s="76"/>
    </row>
    <row r="215" spans="3:39" ht="8.4499999999999993" customHeight="1">
      <c r="AM215" s="30"/>
    </row>
    <row r="216" spans="3:39">
      <c r="AM216" s="41"/>
    </row>
    <row r="217" spans="3:39" ht="22.5" customHeight="1">
      <c r="C217" s="1" t="s">
        <v>81</v>
      </c>
      <c r="AM217" s="41"/>
    </row>
    <row r="218" spans="3:39" ht="7.15" customHeight="1">
      <c r="AM218" s="41"/>
    </row>
    <row r="219" spans="3:39" ht="15.75" thickBot="1">
      <c r="D219" s="133" t="s">
        <v>132</v>
      </c>
      <c r="E219" s="133"/>
      <c r="F219" s="133"/>
      <c r="G219" s="133"/>
      <c r="H219" s="133"/>
      <c r="I219" s="133"/>
      <c r="J219" s="133"/>
      <c r="K219" s="133"/>
      <c r="L219" s="133"/>
      <c r="M219" s="133"/>
      <c r="N219" s="133"/>
      <c r="AM219" s="41"/>
    </row>
    <row r="220" spans="3:39" ht="8.4499999999999993" customHeight="1">
      <c r="C220" s="27"/>
      <c r="D220" s="133"/>
      <c r="E220" s="133"/>
      <c r="F220" s="133"/>
      <c r="G220" s="133"/>
      <c r="H220" s="133"/>
      <c r="I220" s="133"/>
      <c r="J220" s="133"/>
      <c r="K220" s="133"/>
      <c r="L220" s="133"/>
      <c r="M220" s="133"/>
      <c r="N220" s="133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41"/>
    </row>
    <row r="221" spans="3:39" ht="17.45" customHeight="1">
      <c r="C221" s="28"/>
      <c r="D221" s="175" t="s">
        <v>82</v>
      </c>
      <c r="E221" s="175"/>
      <c r="F221" s="175"/>
      <c r="G221" s="175"/>
      <c r="H221" s="175"/>
      <c r="I221" s="175"/>
      <c r="J221" s="175"/>
      <c r="K221" s="175"/>
      <c r="L221" s="175"/>
      <c r="M221" s="175"/>
      <c r="N221" s="175"/>
      <c r="O221" s="175"/>
      <c r="P221" s="175"/>
      <c r="Q221" s="175"/>
      <c r="R221" s="175"/>
      <c r="S221" s="175"/>
      <c r="T221" s="175"/>
      <c r="U221" s="175"/>
      <c r="V221" s="175"/>
      <c r="W221" s="175"/>
      <c r="X221" s="175"/>
      <c r="Y221" s="175"/>
      <c r="Z221" s="175"/>
      <c r="AA221" s="175"/>
      <c r="AB221" s="175"/>
      <c r="AC221" s="175"/>
      <c r="AD221" s="175"/>
      <c r="AE221" s="175"/>
      <c r="AF221" s="175"/>
      <c r="AG221" s="175"/>
      <c r="AH221" s="175"/>
      <c r="AI221" s="175"/>
      <c r="AJ221" s="175"/>
      <c r="AK221" s="175"/>
      <c r="AL221" s="175"/>
      <c r="AM221" s="41"/>
    </row>
    <row r="222" spans="3:39" ht="8.4499999999999993" customHeight="1">
      <c r="C222" s="28"/>
      <c r="D222" s="16"/>
      <c r="E222" s="16"/>
      <c r="F222" s="16"/>
      <c r="G222" s="15"/>
      <c r="H222" s="15"/>
      <c r="I222" s="15"/>
      <c r="J222" s="15"/>
      <c r="K222" s="15"/>
      <c r="L222" s="15"/>
      <c r="M222" s="15"/>
      <c r="N222" s="15"/>
      <c r="O222" s="15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M222" s="41"/>
    </row>
    <row r="223" spans="3:39" s="66" customFormat="1" ht="23.1" customHeight="1">
      <c r="C223" s="40"/>
      <c r="D223" s="139" t="s">
        <v>83</v>
      </c>
      <c r="E223" s="139"/>
      <c r="F223" s="139"/>
      <c r="G223" s="139"/>
      <c r="H223" s="139"/>
      <c r="I223" s="139"/>
      <c r="J223" s="139"/>
      <c r="K223" s="139"/>
      <c r="L223" s="139"/>
      <c r="M223" s="139"/>
      <c r="N223" s="139"/>
      <c r="O223" s="139"/>
      <c r="P223" s="139"/>
      <c r="Q223" s="147" t="s">
        <v>221</v>
      </c>
      <c r="R223" s="147"/>
      <c r="S223" s="147"/>
      <c r="T223" s="147"/>
      <c r="U223" s="55"/>
      <c r="V223" s="139" t="s">
        <v>100</v>
      </c>
      <c r="W223" s="139"/>
      <c r="X223" s="139"/>
      <c r="Y223" s="139"/>
      <c r="Z223" s="139"/>
      <c r="AA223" s="139"/>
      <c r="AB223" s="139"/>
      <c r="AC223" s="139"/>
      <c r="AD223" s="139"/>
      <c r="AE223" s="139"/>
      <c r="AF223" s="139"/>
      <c r="AG223" s="139"/>
      <c r="AH223" s="139"/>
      <c r="AI223" s="147" t="s">
        <v>221</v>
      </c>
      <c r="AJ223" s="149"/>
      <c r="AK223" s="149"/>
      <c r="AL223" s="149"/>
      <c r="AM223" s="41"/>
    </row>
    <row r="224" spans="3:39" s="66" customFormat="1" ht="23.1" customHeight="1">
      <c r="C224" s="40"/>
      <c r="D224" s="136" t="s">
        <v>84</v>
      </c>
      <c r="E224" s="136"/>
      <c r="F224" s="136"/>
      <c r="G224" s="136"/>
      <c r="H224" s="136"/>
      <c r="I224" s="136"/>
      <c r="J224" s="136"/>
      <c r="K224" s="136"/>
      <c r="L224" s="136"/>
      <c r="M224" s="136"/>
      <c r="N224" s="136"/>
      <c r="O224" s="136"/>
      <c r="P224" s="136"/>
      <c r="Q224" s="146" t="s">
        <v>221</v>
      </c>
      <c r="R224" s="146"/>
      <c r="S224" s="146"/>
      <c r="T224" s="146"/>
      <c r="U224" s="55"/>
      <c r="V224" s="136" t="s">
        <v>101</v>
      </c>
      <c r="W224" s="136"/>
      <c r="X224" s="136"/>
      <c r="Y224" s="136"/>
      <c r="Z224" s="136"/>
      <c r="AA224" s="136"/>
      <c r="AB224" s="136"/>
      <c r="AC224" s="136"/>
      <c r="AD224" s="136"/>
      <c r="AE224" s="136"/>
      <c r="AF224" s="136"/>
      <c r="AG224" s="136"/>
      <c r="AH224" s="136"/>
      <c r="AI224" s="147" t="s">
        <v>221</v>
      </c>
      <c r="AJ224" s="149"/>
      <c r="AK224" s="149"/>
      <c r="AL224" s="149"/>
      <c r="AM224" s="41"/>
    </row>
    <row r="225" spans="2:39" s="66" customFormat="1" ht="23.1" customHeight="1">
      <c r="C225" s="40"/>
      <c r="D225" s="136" t="s">
        <v>85</v>
      </c>
      <c r="E225" s="136"/>
      <c r="F225" s="136"/>
      <c r="G225" s="136"/>
      <c r="H225" s="136"/>
      <c r="I225" s="136"/>
      <c r="J225" s="136"/>
      <c r="K225" s="136"/>
      <c r="L225" s="136"/>
      <c r="M225" s="136"/>
      <c r="N225" s="136"/>
      <c r="O225" s="136"/>
      <c r="P225" s="136"/>
      <c r="Q225" s="146" t="s">
        <v>221</v>
      </c>
      <c r="R225" s="146"/>
      <c r="S225" s="146"/>
      <c r="T225" s="146"/>
      <c r="U225" s="55"/>
      <c r="V225" s="136" t="s">
        <v>102</v>
      </c>
      <c r="W225" s="136"/>
      <c r="X225" s="136"/>
      <c r="Y225" s="136"/>
      <c r="Z225" s="136"/>
      <c r="AA225" s="136"/>
      <c r="AB225" s="136"/>
      <c r="AC225" s="136"/>
      <c r="AD225" s="136"/>
      <c r="AE225" s="136"/>
      <c r="AF225" s="136"/>
      <c r="AG225" s="136"/>
      <c r="AH225" s="136"/>
      <c r="AI225" s="147" t="s">
        <v>221</v>
      </c>
      <c r="AJ225" s="149"/>
      <c r="AK225" s="149"/>
      <c r="AL225" s="149"/>
      <c r="AM225" s="41"/>
    </row>
    <row r="226" spans="2:39" ht="23.1" customHeight="1">
      <c r="C226" s="40"/>
      <c r="D226" s="136" t="s">
        <v>86</v>
      </c>
      <c r="E226" s="136"/>
      <c r="F226" s="136"/>
      <c r="G226" s="136"/>
      <c r="H226" s="136"/>
      <c r="I226" s="136"/>
      <c r="J226" s="136"/>
      <c r="K226" s="136"/>
      <c r="L226" s="136"/>
      <c r="M226" s="136"/>
      <c r="N226" s="136"/>
      <c r="O226" s="136"/>
      <c r="P226" s="136"/>
      <c r="Q226" s="146" t="s">
        <v>221</v>
      </c>
      <c r="R226" s="146"/>
      <c r="S226" s="146"/>
      <c r="T226" s="146"/>
      <c r="U226" s="55"/>
      <c r="V226" s="136" t="s">
        <v>103</v>
      </c>
      <c r="W226" s="136"/>
      <c r="X226" s="136"/>
      <c r="Y226" s="136"/>
      <c r="Z226" s="136"/>
      <c r="AA226" s="136"/>
      <c r="AB226" s="136"/>
      <c r="AC226" s="136"/>
      <c r="AD226" s="136"/>
      <c r="AE226" s="136"/>
      <c r="AF226" s="136"/>
      <c r="AG226" s="136"/>
      <c r="AH226" s="136"/>
      <c r="AI226" s="147" t="s">
        <v>221</v>
      </c>
      <c r="AJ226" s="149"/>
      <c r="AK226" s="149"/>
      <c r="AL226" s="149"/>
      <c r="AM226" s="41"/>
    </row>
    <row r="227" spans="2:39" ht="23.1" customHeight="1">
      <c r="C227" s="40"/>
      <c r="D227" s="136" t="s">
        <v>87</v>
      </c>
      <c r="E227" s="136"/>
      <c r="F227" s="136"/>
      <c r="G227" s="136"/>
      <c r="H227" s="136"/>
      <c r="I227" s="136"/>
      <c r="J227" s="136"/>
      <c r="K227" s="136"/>
      <c r="L227" s="136"/>
      <c r="M227" s="136"/>
      <c r="N227" s="136"/>
      <c r="O227" s="136"/>
      <c r="P227" s="136"/>
      <c r="Q227" s="146" t="s">
        <v>221</v>
      </c>
      <c r="R227" s="146"/>
      <c r="S227" s="146"/>
      <c r="T227" s="146"/>
      <c r="U227" s="55"/>
      <c r="V227" s="136" t="s">
        <v>104</v>
      </c>
      <c r="W227" s="136"/>
      <c r="X227" s="136"/>
      <c r="Y227" s="136"/>
      <c r="Z227" s="136"/>
      <c r="AA227" s="136"/>
      <c r="AB227" s="136"/>
      <c r="AC227" s="136"/>
      <c r="AD227" s="136"/>
      <c r="AE227" s="136"/>
      <c r="AF227" s="136"/>
      <c r="AG227" s="136"/>
      <c r="AH227" s="136"/>
      <c r="AI227" s="132" t="s">
        <v>221</v>
      </c>
      <c r="AJ227" s="132"/>
      <c r="AK227" s="132"/>
      <c r="AL227" s="132"/>
      <c r="AM227" s="41"/>
    </row>
    <row r="228" spans="2:39" ht="23.1" customHeight="1">
      <c r="C228" s="40"/>
      <c r="D228" s="136" t="s">
        <v>88</v>
      </c>
      <c r="E228" s="136"/>
      <c r="F228" s="136"/>
      <c r="G228" s="136"/>
      <c r="H228" s="136"/>
      <c r="I228" s="136"/>
      <c r="J228" s="136"/>
      <c r="K228" s="136"/>
      <c r="L228" s="136"/>
      <c r="M228" s="136"/>
      <c r="N228" s="136"/>
      <c r="O228" s="136"/>
      <c r="P228" s="136"/>
      <c r="Q228" s="146" t="s">
        <v>221</v>
      </c>
      <c r="R228" s="146"/>
      <c r="S228" s="146"/>
      <c r="T228" s="146"/>
      <c r="U228" s="55"/>
      <c r="V228" s="136" t="s">
        <v>105</v>
      </c>
      <c r="W228" s="136"/>
      <c r="X228" s="136"/>
      <c r="Y228" s="136"/>
      <c r="Z228" s="136"/>
      <c r="AA228" s="136"/>
      <c r="AB228" s="136"/>
      <c r="AC228" s="136"/>
      <c r="AD228" s="136"/>
      <c r="AE228" s="136"/>
      <c r="AF228" s="136"/>
      <c r="AG228" s="136"/>
      <c r="AH228" s="136"/>
      <c r="AI228" s="132" t="s">
        <v>221</v>
      </c>
      <c r="AJ228" s="132"/>
      <c r="AK228" s="132"/>
      <c r="AL228" s="132"/>
      <c r="AM228" s="41"/>
    </row>
    <row r="229" spans="2:39" ht="23.1" customHeight="1">
      <c r="C229" s="40"/>
      <c r="D229" s="136" t="s">
        <v>89</v>
      </c>
      <c r="E229" s="136"/>
      <c r="F229" s="136"/>
      <c r="G229" s="136"/>
      <c r="H229" s="136"/>
      <c r="I229" s="136"/>
      <c r="J229" s="136"/>
      <c r="K229" s="136"/>
      <c r="L229" s="136"/>
      <c r="M229" s="136"/>
      <c r="N229" s="136"/>
      <c r="O229" s="136"/>
      <c r="P229" s="136"/>
      <c r="Q229" s="146" t="s">
        <v>221</v>
      </c>
      <c r="R229" s="146"/>
      <c r="S229" s="146"/>
      <c r="T229" s="146"/>
      <c r="U229" s="55"/>
      <c r="V229" s="136" t="s">
        <v>106</v>
      </c>
      <c r="W229" s="136"/>
      <c r="X229" s="136"/>
      <c r="Y229" s="136"/>
      <c r="Z229" s="136"/>
      <c r="AA229" s="136"/>
      <c r="AB229" s="136"/>
      <c r="AC229" s="136"/>
      <c r="AD229" s="136"/>
      <c r="AE229" s="136"/>
      <c r="AF229" s="136"/>
      <c r="AG229" s="136"/>
      <c r="AH229" s="136"/>
      <c r="AI229" s="132" t="s">
        <v>221</v>
      </c>
      <c r="AJ229" s="132"/>
      <c r="AK229" s="132"/>
      <c r="AL229" s="132"/>
      <c r="AM229" s="41"/>
    </row>
    <row r="230" spans="2:39" ht="23.1" customHeight="1">
      <c r="B230" s="3"/>
      <c r="C230" s="40"/>
      <c r="D230" s="136" t="s">
        <v>90</v>
      </c>
      <c r="E230" s="136"/>
      <c r="F230" s="136"/>
      <c r="G230" s="136"/>
      <c r="H230" s="136"/>
      <c r="I230" s="136"/>
      <c r="J230" s="136"/>
      <c r="K230" s="136"/>
      <c r="L230" s="136"/>
      <c r="M230" s="136"/>
      <c r="N230" s="136"/>
      <c r="O230" s="136"/>
      <c r="P230" s="136"/>
      <c r="Q230" s="146" t="s">
        <v>221</v>
      </c>
      <c r="R230" s="146"/>
      <c r="S230" s="146"/>
      <c r="T230" s="146"/>
      <c r="U230" s="55"/>
      <c r="V230" s="136" t="s">
        <v>107</v>
      </c>
      <c r="W230" s="136"/>
      <c r="X230" s="136"/>
      <c r="Y230" s="136"/>
      <c r="Z230" s="136"/>
      <c r="AA230" s="136"/>
      <c r="AB230" s="136"/>
      <c r="AC230" s="136"/>
      <c r="AD230" s="136"/>
      <c r="AE230" s="136"/>
      <c r="AF230" s="136"/>
      <c r="AG230" s="136"/>
      <c r="AH230" s="136"/>
      <c r="AI230" s="132" t="s">
        <v>221</v>
      </c>
      <c r="AJ230" s="132"/>
      <c r="AK230" s="132"/>
      <c r="AL230" s="132"/>
      <c r="AM230" s="41"/>
    </row>
    <row r="231" spans="2:39" s="66" customFormat="1" ht="23.1" customHeight="1">
      <c r="B231" s="77"/>
      <c r="C231" s="40"/>
      <c r="D231" s="136" t="s">
        <v>91</v>
      </c>
      <c r="E231" s="136"/>
      <c r="F231" s="136"/>
      <c r="G231" s="136"/>
      <c r="H231" s="136"/>
      <c r="I231" s="136"/>
      <c r="J231" s="136"/>
      <c r="K231" s="136"/>
      <c r="L231" s="136"/>
      <c r="M231" s="136"/>
      <c r="N231" s="136"/>
      <c r="O231" s="136"/>
      <c r="P231" s="136"/>
      <c r="Q231" s="146" t="s">
        <v>221</v>
      </c>
      <c r="R231" s="146"/>
      <c r="S231" s="146"/>
      <c r="T231" s="146"/>
      <c r="U231" s="55"/>
      <c r="V231" s="136" t="s">
        <v>108</v>
      </c>
      <c r="W231" s="136"/>
      <c r="X231" s="136"/>
      <c r="Y231" s="136"/>
      <c r="Z231" s="136"/>
      <c r="AA231" s="136"/>
      <c r="AB231" s="136"/>
      <c r="AC231" s="136"/>
      <c r="AD231" s="136"/>
      <c r="AE231" s="136"/>
      <c r="AF231" s="136"/>
      <c r="AG231" s="136"/>
      <c r="AH231" s="136"/>
      <c r="AI231" s="132" t="s">
        <v>221</v>
      </c>
      <c r="AJ231" s="132"/>
      <c r="AK231" s="132"/>
      <c r="AL231" s="132"/>
      <c r="AM231" s="41"/>
    </row>
    <row r="232" spans="2:39" s="66" customFormat="1" ht="23.1" customHeight="1">
      <c r="B232" s="77"/>
      <c r="C232" s="40"/>
      <c r="D232" s="136" t="s">
        <v>92</v>
      </c>
      <c r="E232" s="136"/>
      <c r="F232" s="136"/>
      <c r="G232" s="136"/>
      <c r="H232" s="136"/>
      <c r="I232" s="136"/>
      <c r="J232" s="136"/>
      <c r="K232" s="136"/>
      <c r="L232" s="136"/>
      <c r="M232" s="136"/>
      <c r="N232" s="136"/>
      <c r="O232" s="136"/>
      <c r="P232" s="136"/>
      <c r="Q232" s="146" t="s">
        <v>221</v>
      </c>
      <c r="R232" s="146"/>
      <c r="S232" s="146"/>
      <c r="T232" s="146"/>
      <c r="U232" s="55"/>
      <c r="V232" s="136" t="s">
        <v>109</v>
      </c>
      <c r="W232" s="136"/>
      <c r="X232" s="136"/>
      <c r="Y232" s="136"/>
      <c r="Z232" s="136"/>
      <c r="AA232" s="136"/>
      <c r="AB232" s="136"/>
      <c r="AC232" s="136"/>
      <c r="AD232" s="136"/>
      <c r="AE232" s="136"/>
      <c r="AF232" s="136"/>
      <c r="AG232" s="136"/>
      <c r="AH232" s="136"/>
      <c r="AI232" s="132" t="s">
        <v>221</v>
      </c>
      <c r="AJ232" s="132"/>
      <c r="AK232" s="132"/>
      <c r="AL232" s="132"/>
      <c r="AM232" s="41"/>
    </row>
    <row r="233" spans="2:39" s="66" customFormat="1" ht="23.1" customHeight="1">
      <c r="B233" s="77"/>
      <c r="C233" s="40"/>
      <c r="D233" s="136" t="s">
        <v>93</v>
      </c>
      <c r="E233" s="136"/>
      <c r="F233" s="136"/>
      <c r="G233" s="136"/>
      <c r="H233" s="136"/>
      <c r="I233" s="136"/>
      <c r="J233" s="136"/>
      <c r="K233" s="136"/>
      <c r="L233" s="136"/>
      <c r="M233" s="136"/>
      <c r="N233" s="136"/>
      <c r="O233" s="136"/>
      <c r="P233" s="136"/>
      <c r="Q233" s="146" t="s">
        <v>221</v>
      </c>
      <c r="R233" s="146"/>
      <c r="S233" s="146"/>
      <c r="T233" s="146"/>
      <c r="U233" s="55"/>
      <c r="V233" s="136" t="s">
        <v>110</v>
      </c>
      <c r="W233" s="136"/>
      <c r="X233" s="136"/>
      <c r="Y233" s="136"/>
      <c r="Z233" s="136"/>
      <c r="AA233" s="136"/>
      <c r="AB233" s="136"/>
      <c r="AC233" s="136"/>
      <c r="AD233" s="136"/>
      <c r="AE233" s="136"/>
      <c r="AF233" s="136"/>
      <c r="AG233" s="136"/>
      <c r="AH233" s="136"/>
      <c r="AI233" s="132" t="s">
        <v>221</v>
      </c>
      <c r="AJ233" s="132"/>
      <c r="AK233" s="132"/>
      <c r="AL233" s="132"/>
      <c r="AM233" s="41"/>
    </row>
    <row r="234" spans="2:39" s="66" customFormat="1" ht="23.1" customHeight="1">
      <c r="B234" s="77"/>
      <c r="C234" s="40"/>
      <c r="D234" s="136" t="s">
        <v>94</v>
      </c>
      <c r="E234" s="136"/>
      <c r="F234" s="136"/>
      <c r="G234" s="136"/>
      <c r="H234" s="136"/>
      <c r="I234" s="136"/>
      <c r="J234" s="136"/>
      <c r="K234" s="136"/>
      <c r="L234" s="136"/>
      <c r="M234" s="136"/>
      <c r="N234" s="136"/>
      <c r="O234" s="136"/>
      <c r="P234" s="136"/>
      <c r="Q234" s="146" t="s">
        <v>221</v>
      </c>
      <c r="R234" s="146"/>
      <c r="S234" s="146"/>
      <c r="T234" s="146"/>
      <c r="U234" s="55"/>
      <c r="V234" s="136" t="s">
        <v>111</v>
      </c>
      <c r="W234" s="136"/>
      <c r="X234" s="136"/>
      <c r="Y234" s="136"/>
      <c r="Z234" s="136"/>
      <c r="AA234" s="136"/>
      <c r="AB234" s="136"/>
      <c r="AC234" s="136"/>
      <c r="AD234" s="136"/>
      <c r="AE234" s="136"/>
      <c r="AF234" s="136"/>
      <c r="AG234" s="136"/>
      <c r="AH234" s="136"/>
      <c r="AI234" s="132" t="s">
        <v>221</v>
      </c>
      <c r="AJ234" s="132"/>
      <c r="AK234" s="132"/>
      <c r="AL234" s="132"/>
      <c r="AM234" s="41"/>
    </row>
    <row r="235" spans="2:39" s="66" customFormat="1" ht="23.1" customHeight="1">
      <c r="B235" s="77"/>
      <c r="C235" s="40"/>
      <c r="D235" s="136" t="s">
        <v>95</v>
      </c>
      <c r="E235" s="136"/>
      <c r="F235" s="136"/>
      <c r="G235" s="136"/>
      <c r="H235" s="136"/>
      <c r="I235" s="136"/>
      <c r="J235" s="136"/>
      <c r="K235" s="136"/>
      <c r="L235" s="136"/>
      <c r="M235" s="136"/>
      <c r="N235" s="136"/>
      <c r="O235" s="136"/>
      <c r="P235" s="136"/>
      <c r="Q235" s="146" t="s">
        <v>221</v>
      </c>
      <c r="R235" s="146"/>
      <c r="S235" s="146"/>
      <c r="T235" s="146"/>
      <c r="U235" s="55"/>
      <c r="V235" s="136" t="s">
        <v>112</v>
      </c>
      <c r="W235" s="136"/>
      <c r="X235" s="136"/>
      <c r="Y235" s="136"/>
      <c r="Z235" s="136"/>
      <c r="AA235" s="136"/>
      <c r="AB235" s="136"/>
      <c r="AC235" s="136"/>
      <c r="AD235" s="136"/>
      <c r="AE235" s="136"/>
      <c r="AF235" s="136"/>
      <c r="AG235" s="136"/>
      <c r="AH235" s="136"/>
      <c r="AI235" s="132" t="s">
        <v>221</v>
      </c>
      <c r="AJ235" s="132"/>
      <c r="AK235" s="132"/>
      <c r="AL235" s="132"/>
      <c r="AM235" s="41"/>
    </row>
    <row r="236" spans="2:39" s="66" customFormat="1" ht="23.1" customHeight="1">
      <c r="B236" s="77"/>
      <c r="C236" s="40"/>
      <c r="D236" s="193" t="s">
        <v>138</v>
      </c>
      <c r="E236" s="193"/>
      <c r="F236" s="193"/>
      <c r="G236" s="193"/>
      <c r="H236" s="193"/>
      <c r="I236" s="193"/>
      <c r="J236" s="193"/>
      <c r="K236" s="193"/>
      <c r="L236" s="193"/>
      <c r="M236" s="193"/>
      <c r="N236" s="193"/>
      <c r="O236" s="193"/>
      <c r="P236" s="193"/>
      <c r="Q236" s="146" t="s">
        <v>221</v>
      </c>
      <c r="R236" s="146"/>
      <c r="S236" s="146"/>
      <c r="T236" s="146"/>
      <c r="U236" s="55"/>
      <c r="V236" s="136" t="s">
        <v>113</v>
      </c>
      <c r="W236" s="136"/>
      <c r="X236" s="136"/>
      <c r="Y236" s="136"/>
      <c r="Z236" s="136"/>
      <c r="AA236" s="136"/>
      <c r="AB236" s="136"/>
      <c r="AC236" s="136"/>
      <c r="AD236" s="136"/>
      <c r="AE236" s="136"/>
      <c r="AF236" s="136"/>
      <c r="AG236" s="136"/>
      <c r="AH236" s="136"/>
      <c r="AI236" s="132" t="s">
        <v>221</v>
      </c>
      <c r="AJ236" s="132"/>
      <c r="AK236" s="132"/>
      <c r="AL236" s="132"/>
      <c r="AM236" s="41"/>
    </row>
    <row r="237" spans="2:39" s="66" customFormat="1" ht="23.1" customHeight="1">
      <c r="B237" s="77"/>
      <c r="C237" s="40"/>
      <c r="D237" s="139" t="s">
        <v>96</v>
      </c>
      <c r="E237" s="139"/>
      <c r="F237" s="139"/>
      <c r="G237" s="139"/>
      <c r="H237" s="139"/>
      <c r="I237" s="139"/>
      <c r="J237" s="139"/>
      <c r="K237" s="139"/>
      <c r="L237" s="139"/>
      <c r="M237" s="139"/>
      <c r="N237" s="139"/>
      <c r="O237" s="139"/>
      <c r="P237" s="139"/>
      <c r="Q237" s="146" t="s">
        <v>221</v>
      </c>
      <c r="R237" s="146"/>
      <c r="S237" s="146"/>
      <c r="T237" s="146"/>
      <c r="U237" s="55"/>
      <c r="V237" s="136" t="s">
        <v>114</v>
      </c>
      <c r="W237" s="136"/>
      <c r="X237" s="136"/>
      <c r="Y237" s="136"/>
      <c r="Z237" s="136"/>
      <c r="AA237" s="136"/>
      <c r="AB237" s="136"/>
      <c r="AC237" s="136"/>
      <c r="AD237" s="136"/>
      <c r="AE237" s="136"/>
      <c r="AF237" s="136"/>
      <c r="AG237" s="136"/>
      <c r="AH237" s="136"/>
      <c r="AI237" s="132" t="s">
        <v>221</v>
      </c>
      <c r="AJ237" s="132"/>
      <c r="AK237" s="132"/>
      <c r="AL237" s="132"/>
      <c r="AM237" s="41"/>
    </row>
    <row r="238" spans="2:39" s="66" customFormat="1" ht="23.1" customHeight="1">
      <c r="B238" s="77"/>
      <c r="C238" s="40"/>
      <c r="D238" s="136" t="s">
        <v>97</v>
      </c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  <c r="O238" s="136"/>
      <c r="P238" s="136"/>
      <c r="Q238" s="146" t="s">
        <v>221</v>
      </c>
      <c r="R238" s="146"/>
      <c r="S238" s="146"/>
      <c r="T238" s="146"/>
      <c r="U238" s="55"/>
      <c r="V238" s="136" t="s">
        <v>115</v>
      </c>
      <c r="W238" s="136"/>
      <c r="X238" s="136"/>
      <c r="Y238" s="136"/>
      <c r="Z238" s="136"/>
      <c r="AA238" s="136"/>
      <c r="AB238" s="136"/>
      <c r="AC238" s="136"/>
      <c r="AD238" s="136"/>
      <c r="AE238" s="136"/>
      <c r="AF238" s="136"/>
      <c r="AG238" s="136"/>
      <c r="AH238" s="136"/>
      <c r="AI238" s="132" t="s">
        <v>221</v>
      </c>
      <c r="AJ238" s="132"/>
      <c r="AK238" s="132"/>
      <c r="AL238" s="132"/>
      <c r="AM238" s="41"/>
    </row>
    <row r="239" spans="2:39" s="66" customFormat="1" ht="23.1" customHeight="1">
      <c r="B239" s="77"/>
      <c r="C239" s="40"/>
      <c r="D239" s="136" t="s">
        <v>98</v>
      </c>
      <c r="E239" s="136"/>
      <c r="F239" s="136"/>
      <c r="G239" s="136"/>
      <c r="H239" s="136"/>
      <c r="I239" s="136"/>
      <c r="J239" s="136"/>
      <c r="K239" s="136"/>
      <c r="L239" s="136"/>
      <c r="M239" s="136"/>
      <c r="N239" s="136"/>
      <c r="O239" s="136"/>
      <c r="P239" s="136"/>
      <c r="Q239" s="146" t="s">
        <v>221</v>
      </c>
      <c r="R239" s="146"/>
      <c r="S239" s="146"/>
      <c r="T239" s="146"/>
      <c r="U239" s="55"/>
      <c r="V239" s="193" t="s">
        <v>116</v>
      </c>
      <c r="W239" s="193"/>
      <c r="X239" s="193"/>
      <c r="Y239" s="193"/>
      <c r="Z239" s="193"/>
      <c r="AA239" s="193"/>
      <c r="AB239" s="193"/>
      <c r="AC239" s="193"/>
      <c r="AD239" s="193"/>
      <c r="AE239" s="193"/>
      <c r="AF239" s="193"/>
      <c r="AG239" s="193"/>
      <c r="AH239" s="193"/>
      <c r="AI239" s="132" t="s">
        <v>221</v>
      </c>
      <c r="AJ239" s="132"/>
      <c r="AK239" s="132"/>
      <c r="AL239" s="132"/>
      <c r="AM239" s="41"/>
    </row>
    <row r="240" spans="2:39" s="66" customFormat="1" ht="23.1" customHeight="1">
      <c r="B240" s="77"/>
      <c r="C240" s="40"/>
      <c r="D240" s="140" t="s">
        <v>99</v>
      </c>
      <c r="E240" s="140"/>
      <c r="F240" s="140"/>
      <c r="G240" s="140"/>
      <c r="H240" s="140"/>
      <c r="I240" s="140"/>
      <c r="J240" s="140"/>
      <c r="K240" s="140"/>
      <c r="L240" s="140"/>
      <c r="M240" s="140"/>
      <c r="N240" s="140"/>
      <c r="O240" s="140"/>
      <c r="P240" s="140"/>
      <c r="Q240" s="146" t="s">
        <v>221</v>
      </c>
      <c r="R240" s="146"/>
      <c r="S240" s="146"/>
      <c r="T240" s="146"/>
      <c r="U240" s="55"/>
      <c r="V240" s="56"/>
      <c r="W240" s="56"/>
      <c r="X240" s="56"/>
      <c r="Y240" s="56"/>
      <c r="Z240" s="56"/>
      <c r="AA240" s="56"/>
      <c r="AB240" s="56"/>
      <c r="AC240" s="56"/>
      <c r="AD240" s="56"/>
      <c r="AE240" s="56"/>
      <c r="AF240" s="56"/>
      <c r="AG240" s="56"/>
      <c r="AH240" s="56"/>
      <c r="AI240" s="56"/>
      <c r="AJ240" s="56"/>
      <c r="AK240" s="56"/>
      <c r="AL240" s="56"/>
      <c r="AM240" s="41"/>
    </row>
    <row r="241" spans="2:39" s="66" customFormat="1" ht="17.45" customHeight="1" thickBot="1">
      <c r="B241" s="77"/>
      <c r="C241" s="31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41"/>
    </row>
    <row r="242" spans="2:39" s="66" customFormat="1" ht="17.45" customHeight="1">
      <c r="B242" s="77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 s="41"/>
    </row>
    <row r="243" spans="2:39" s="66" customFormat="1" ht="17.25" customHeight="1" thickBot="1">
      <c r="B243" s="77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</row>
    <row r="244" spans="2:39" s="66" customFormat="1" ht="17.25" customHeight="1">
      <c r="B244" s="77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 s="29"/>
    </row>
    <row r="245" spans="2:39" ht="8.25" customHeight="1">
      <c r="B245" s="3"/>
      <c r="AM245" s="30"/>
    </row>
    <row r="246" spans="2:39" ht="23.25">
      <c r="C246" s="1" t="s">
        <v>6</v>
      </c>
      <c r="AM246" s="30"/>
    </row>
    <row r="247" spans="2:39" ht="7.15" customHeight="1">
      <c r="AM247" s="41"/>
    </row>
    <row r="248" spans="2:39" ht="7.15" customHeight="1" thickBot="1">
      <c r="D248" s="133" t="s">
        <v>133</v>
      </c>
      <c r="E248" s="133"/>
      <c r="F248" s="133"/>
      <c r="G248" s="133"/>
      <c r="H248" s="133"/>
      <c r="I248" s="133"/>
      <c r="J248" s="133"/>
      <c r="K248" s="133"/>
      <c r="L248" s="133"/>
      <c r="M248" s="133"/>
      <c r="N248" s="133"/>
      <c r="O248" s="133"/>
      <c r="P248" s="133"/>
      <c r="AM248" s="41"/>
    </row>
    <row r="249" spans="2:39">
      <c r="C249" s="27"/>
      <c r="D249" s="133"/>
      <c r="E249" s="133"/>
      <c r="F249" s="133"/>
      <c r="G249" s="133"/>
      <c r="H249" s="133"/>
      <c r="I249" s="133"/>
      <c r="J249" s="133"/>
      <c r="K249" s="133"/>
      <c r="L249" s="133"/>
      <c r="M249" s="133"/>
      <c r="N249" s="133"/>
      <c r="O249" s="133"/>
      <c r="P249" s="133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  <c r="AL249" s="26"/>
      <c r="AM249" s="41"/>
    </row>
    <row r="250" spans="2:39" ht="17.25" customHeight="1">
      <c r="C250" s="28"/>
      <c r="D250" s="5" t="s">
        <v>118</v>
      </c>
      <c r="AM250" s="41"/>
    </row>
    <row r="251" spans="2:39" s="66" customFormat="1" ht="19.899999999999999" customHeight="1">
      <c r="C251" s="28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 s="12"/>
      <c r="V251" s="12"/>
      <c r="W251" s="169" t="s">
        <v>31</v>
      </c>
      <c r="X251" s="169"/>
      <c r="Y251" s="169"/>
      <c r="Z251" s="169"/>
      <c r="AA251" s="169"/>
      <c r="AB251" s="169"/>
      <c r="AC251" s="20"/>
      <c r="AD251" s="20"/>
      <c r="AE251" s="169" t="s">
        <v>28</v>
      </c>
      <c r="AF251" s="169"/>
      <c r="AG251" s="169"/>
      <c r="AH251" s="169"/>
      <c r="AI251" s="20"/>
      <c r="AJ251" s="20"/>
      <c r="AK251" s="20"/>
      <c r="AL251" s="20"/>
      <c r="AM251" s="41"/>
    </row>
    <row r="252" spans="2:39" s="66" customFormat="1" ht="19.899999999999999" customHeight="1">
      <c r="C252" s="28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41"/>
    </row>
    <row r="253" spans="2:39" ht="17.25" customHeight="1">
      <c r="C253" s="40"/>
      <c r="D253" s="139" t="s">
        <v>119</v>
      </c>
      <c r="E253" s="139"/>
      <c r="F253" s="139"/>
      <c r="G253" s="139"/>
      <c r="H253" s="139"/>
      <c r="I253" s="139"/>
      <c r="J253" s="139"/>
      <c r="K253" s="139"/>
      <c r="L253" s="139"/>
      <c r="M253" s="139"/>
      <c r="N253" s="139"/>
      <c r="O253" s="139"/>
      <c r="P253" s="139"/>
      <c r="Q253" s="139"/>
      <c r="R253" s="139"/>
      <c r="S253" s="139"/>
      <c r="T253" s="139"/>
      <c r="U253" s="57"/>
      <c r="V253" s="57"/>
      <c r="W253" s="171">
        <v>4245.3599999999997</v>
      </c>
      <c r="X253" s="171"/>
      <c r="Y253" s="171"/>
      <c r="Z253" s="171"/>
      <c r="AA253" s="171"/>
      <c r="AB253" s="171"/>
      <c r="AC253" s="173"/>
      <c r="AD253" s="173"/>
      <c r="AE253" s="198">
        <f t="shared" ref="AE253" si="13">W253/17963.4</f>
        <v>0.23633387888707033</v>
      </c>
      <c r="AF253" s="198"/>
      <c r="AG253" s="198"/>
      <c r="AH253" s="198"/>
      <c r="AI253" s="57"/>
      <c r="AJ253" s="57"/>
      <c r="AK253" s="57"/>
      <c r="AL253" s="57"/>
      <c r="AM253" s="41"/>
    </row>
    <row r="254" spans="2:39" ht="17.25" customHeight="1">
      <c r="C254" s="40"/>
      <c r="D254" s="136" t="s">
        <v>122</v>
      </c>
      <c r="E254" s="136"/>
      <c r="F254" s="136"/>
      <c r="G254" s="136"/>
      <c r="H254" s="136"/>
      <c r="I254" s="136"/>
      <c r="J254" s="136"/>
      <c r="K254" s="136"/>
      <c r="L254" s="136"/>
      <c r="M254" s="136"/>
      <c r="N254" s="136"/>
      <c r="O254" s="136"/>
      <c r="P254" s="136"/>
      <c r="Q254" s="136"/>
      <c r="R254" s="136"/>
      <c r="S254" s="136"/>
      <c r="T254" s="136"/>
      <c r="U254" s="57"/>
      <c r="V254" s="57"/>
      <c r="W254" s="171">
        <v>5869.87</v>
      </c>
      <c r="X254" s="171"/>
      <c r="Y254" s="171"/>
      <c r="Z254" s="171"/>
      <c r="AA254" s="171"/>
      <c r="AB254" s="171"/>
      <c r="AC254" s="173"/>
      <c r="AD254" s="173"/>
      <c r="AE254" s="198">
        <f>W254/17963.4</f>
        <v>0.32676831780175242</v>
      </c>
      <c r="AF254" s="198"/>
      <c r="AG254" s="198"/>
      <c r="AH254" s="198"/>
      <c r="AI254" s="57"/>
      <c r="AJ254" s="57"/>
      <c r="AK254" s="57"/>
      <c r="AL254" s="57"/>
      <c r="AM254" s="41"/>
    </row>
    <row r="255" spans="2:39" ht="17.25" customHeight="1">
      <c r="C255" s="40"/>
      <c r="D255" s="136" t="s">
        <v>121</v>
      </c>
      <c r="E255" s="136"/>
      <c r="F255" s="136"/>
      <c r="G255" s="136"/>
      <c r="H255" s="136"/>
      <c r="I255" s="136"/>
      <c r="J255" s="136"/>
      <c r="K255" s="136"/>
      <c r="L255" s="136"/>
      <c r="M255" s="136"/>
      <c r="N255" s="136"/>
      <c r="O255" s="136"/>
      <c r="P255" s="136"/>
      <c r="Q255" s="136"/>
      <c r="R255" s="136"/>
      <c r="S255" s="136"/>
      <c r="T255" s="136"/>
      <c r="U255" s="57"/>
      <c r="V255" s="57"/>
      <c r="W255" s="171">
        <v>13649.36</v>
      </c>
      <c r="X255" s="171"/>
      <c r="Y255" s="171"/>
      <c r="Z255" s="171"/>
      <c r="AA255" s="171"/>
      <c r="AB255" s="171"/>
      <c r="AC255" s="173"/>
      <c r="AD255" s="173"/>
      <c r="AE255" s="198">
        <f t="shared" ref="AE255:AE256" si="14">W255/17963.4</f>
        <v>0.75984279145373368</v>
      </c>
      <c r="AF255" s="198"/>
      <c r="AG255" s="198"/>
      <c r="AH255" s="198"/>
      <c r="AI255" s="57"/>
      <c r="AJ255" s="57"/>
      <c r="AK255" s="57"/>
      <c r="AL255" s="57"/>
      <c r="AM255" s="41"/>
    </row>
    <row r="256" spans="2:39" ht="17.25" customHeight="1">
      <c r="C256" s="40"/>
      <c r="D256" s="140" t="s">
        <v>120</v>
      </c>
      <c r="E256" s="140"/>
      <c r="F256" s="140"/>
      <c r="G256" s="140"/>
      <c r="H256" s="140"/>
      <c r="I256" s="140"/>
      <c r="J256" s="140"/>
      <c r="K256" s="140"/>
      <c r="L256" s="140"/>
      <c r="M256" s="140"/>
      <c r="N256" s="140"/>
      <c r="O256" s="140"/>
      <c r="P256" s="140"/>
      <c r="Q256" s="140"/>
      <c r="R256" s="140"/>
      <c r="S256" s="140"/>
      <c r="T256" s="140"/>
      <c r="U256" s="58"/>
      <c r="V256" s="58"/>
      <c r="W256" s="172">
        <v>13718.04</v>
      </c>
      <c r="X256" s="172"/>
      <c r="Y256" s="172"/>
      <c r="Z256" s="172"/>
      <c r="AA256" s="172"/>
      <c r="AB256" s="172"/>
      <c r="AC256" s="174"/>
      <c r="AD256" s="174"/>
      <c r="AE256" s="198">
        <f t="shared" si="14"/>
        <v>0.76366612111292964</v>
      </c>
      <c r="AF256" s="198"/>
      <c r="AG256" s="198"/>
      <c r="AH256" s="198"/>
      <c r="AI256" s="58"/>
      <c r="AJ256" s="58"/>
      <c r="AK256" s="58"/>
      <c r="AL256" s="58"/>
      <c r="AM256" s="41"/>
    </row>
    <row r="257" spans="3:39" ht="15.75" thickBot="1">
      <c r="C257" s="37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F257" s="38"/>
      <c r="AG257" s="38"/>
      <c r="AH257" s="38"/>
      <c r="AI257" s="38"/>
      <c r="AJ257" s="38"/>
      <c r="AK257" s="38"/>
      <c r="AL257" s="38"/>
      <c r="AM257" s="41"/>
    </row>
    <row r="258" spans="3:39" ht="7.15" customHeight="1">
      <c r="AM258" s="41"/>
    </row>
    <row r="259" spans="3:39" ht="7.15" customHeight="1">
      <c r="AM259" s="41"/>
    </row>
    <row r="260" spans="3:39" ht="18" customHeight="1">
      <c r="AM260" s="24"/>
    </row>
    <row r="261" spans="3:39" ht="18" customHeight="1">
      <c r="AM261" s="24"/>
    </row>
    <row r="262" spans="3:39" ht="18" customHeight="1">
      <c r="AM262" s="23"/>
    </row>
    <row r="263" spans="3:39" ht="18" customHeight="1"/>
    <row r="264" spans="3:39" ht="18" customHeight="1"/>
  </sheetData>
  <mergeCells count="391">
    <mergeCell ref="D189:AH189"/>
    <mergeCell ref="D188:AH188"/>
    <mergeCell ref="D179:AH179"/>
    <mergeCell ref="D178:AH178"/>
    <mergeCell ref="D177:AH177"/>
    <mergeCell ref="AJ95:AL95"/>
    <mergeCell ref="L158:R159"/>
    <mergeCell ref="E158:K159"/>
    <mergeCell ref="D110:H110"/>
    <mergeCell ref="D109:H109"/>
    <mergeCell ref="D103:H103"/>
    <mergeCell ref="D95:F95"/>
    <mergeCell ref="G95:I95"/>
    <mergeCell ref="J95:L95"/>
    <mergeCell ref="M95:O95"/>
    <mergeCell ref="AA95:AC95"/>
    <mergeCell ref="AD95:AF95"/>
    <mergeCell ref="AG95:AI95"/>
    <mergeCell ref="D205:Q205"/>
    <mergeCell ref="D175:P175"/>
    <mergeCell ref="D136:J136"/>
    <mergeCell ref="D56:F56"/>
    <mergeCell ref="G56:K56"/>
    <mergeCell ref="L56:P56"/>
    <mergeCell ref="Q56:U56"/>
    <mergeCell ref="D256:T256"/>
    <mergeCell ref="D255:T255"/>
    <mergeCell ref="D254:T254"/>
    <mergeCell ref="D253:T253"/>
    <mergeCell ref="R165:T165"/>
    <mergeCell ref="R164:T164"/>
    <mergeCell ref="R163:T163"/>
    <mergeCell ref="Q53:U53"/>
    <mergeCell ref="D192:AH192"/>
    <mergeCell ref="D191:AH191"/>
    <mergeCell ref="D190:AH190"/>
    <mergeCell ref="D180:AH180"/>
    <mergeCell ref="D221:AL221"/>
    <mergeCell ref="K148:N148"/>
    <mergeCell ref="R148:T148"/>
    <mergeCell ref="K149:N149"/>
    <mergeCell ref="R149:T149"/>
    <mergeCell ref="K138:N138"/>
    <mergeCell ref="R138:T138"/>
    <mergeCell ref="K139:N139"/>
    <mergeCell ref="R139:T139"/>
    <mergeCell ref="K140:N140"/>
    <mergeCell ref="R140:T140"/>
    <mergeCell ref="K153:N153"/>
    <mergeCell ref="R153:T153"/>
    <mergeCell ref="K150:N150"/>
    <mergeCell ref="R150:T150"/>
    <mergeCell ref="W26:X26"/>
    <mergeCell ref="W30:AL41"/>
    <mergeCell ref="K136:N136"/>
    <mergeCell ref="R136:T136"/>
    <mergeCell ref="K126:N126"/>
    <mergeCell ref="R126:T126"/>
    <mergeCell ref="K127:N127"/>
    <mergeCell ref="R127:T127"/>
    <mergeCell ref="K128:N128"/>
    <mergeCell ref="R128:T128"/>
    <mergeCell ref="K134:N134"/>
    <mergeCell ref="K152:N152"/>
    <mergeCell ref="R152:T152"/>
    <mergeCell ref="K146:N146"/>
    <mergeCell ref="R146:T146"/>
    <mergeCell ref="K137:N137"/>
    <mergeCell ref="R137:T137"/>
    <mergeCell ref="R125:T125"/>
    <mergeCell ref="R134:T134"/>
    <mergeCell ref="K123:N123"/>
    <mergeCell ref="R123:T123"/>
    <mergeCell ref="K125:N125"/>
    <mergeCell ref="K151:N151"/>
    <mergeCell ref="R151:T151"/>
    <mergeCell ref="D125:J125"/>
    <mergeCell ref="D126:J126"/>
    <mergeCell ref="D127:J127"/>
    <mergeCell ref="D128:J128"/>
    <mergeCell ref="D137:J137"/>
    <mergeCell ref="D138:J138"/>
    <mergeCell ref="D139:J139"/>
    <mergeCell ref="D140:J140"/>
    <mergeCell ref="I103:K103"/>
    <mergeCell ref="I107:K107"/>
    <mergeCell ref="D111:H111"/>
    <mergeCell ref="AG103:AI103"/>
    <mergeCell ref="AJ103:AL103"/>
    <mergeCell ref="R103:T103"/>
    <mergeCell ref="U103:W103"/>
    <mergeCell ref="L100:N100"/>
    <mergeCell ref="O100:Q100"/>
    <mergeCell ref="R100:T100"/>
    <mergeCell ref="U100:W100"/>
    <mergeCell ref="I111:K111"/>
    <mergeCell ref="L111:N111"/>
    <mergeCell ref="O111:Q111"/>
    <mergeCell ref="L103:N103"/>
    <mergeCell ref="O103:Q103"/>
    <mergeCell ref="I104:K104"/>
    <mergeCell ref="L104:N104"/>
    <mergeCell ref="O104:Q104"/>
    <mergeCell ref="I105:K105"/>
    <mergeCell ref="L105:N105"/>
    <mergeCell ref="O105:Q105"/>
    <mergeCell ref="I109:K109"/>
    <mergeCell ref="L109:N109"/>
    <mergeCell ref="O109:Q109"/>
    <mergeCell ref="AG104:AI104"/>
    <mergeCell ref="AJ104:AL104"/>
    <mergeCell ref="AA105:AC105"/>
    <mergeCell ref="AD105:AF105"/>
    <mergeCell ref="AG105:AI105"/>
    <mergeCell ref="J94:L94"/>
    <mergeCell ref="M94:O94"/>
    <mergeCell ref="G91:I91"/>
    <mergeCell ref="J91:L91"/>
    <mergeCell ref="M91:O91"/>
    <mergeCell ref="G92:I92"/>
    <mergeCell ref="J92:L92"/>
    <mergeCell ref="M92:O92"/>
    <mergeCell ref="R102:T102"/>
    <mergeCell ref="AJ105:AL105"/>
    <mergeCell ref="AA104:AC104"/>
    <mergeCell ref="AD104:AF104"/>
    <mergeCell ref="I110:K110"/>
    <mergeCell ref="L110:N110"/>
    <mergeCell ref="O110:Q110"/>
    <mergeCell ref="R104:T104"/>
    <mergeCell ref="U104:W104"/>
    <mergeCell ref="R105:T105"/>
    <mergeCell ref="U105:W105"/>
    <mergeCell ref="R109:T109"/>
    <mergeCell ref="U109:W109"/>
    <mergeCell ref="D104:H104"/>
    <mergeCell ref="D105:H105"/>
    <mergeCell ref="D107:H107"/>
    <mergeCell ref="AG107:AI107"/>
    <mergeCell ref="AJ107:AL107"/>
    <mergeCell ref="L107:N107"/>
    <mergeCell ref="O107:Q107"/>
    <mergeCell ref="AA107:AC107"/>
    <mergeCell ref="AD107:AF107"/>
    <mergeCell ref="AA103:AC103"/>
    <mergeCell ref="AD103:AF103"/>
    <mergeCell ref="AA94:AC94"/>
    <mergeCell ref="AD94:AF94"/>
    <mergeCell ref="AG94:AI94"/>
    <mergeCell ref="AJ94:AL94"/>
    <mergeCell ref="G54:K54"/>
    <mergeCell ref="L54:P54"/>
    <mergeCell ref="Q54:U54"/>
    <mergeCell ref="G55:K55"/>
    <mergeCell ref="L55:P55"/>
    <mergeCell ref="Q55:U55"/>
    <mergeCell ref="AA102:AC102"/>
    <mergeCell ref="AD102:AF102"/>
    <mergeCell ref="AA92:AC92"/>
    <mergeCell ref="AD92:AF92"/>
    <mergeCell ref="AG92:AI92"/>
    <mergeCell ref="AJ92:AL92"/>
    <mergeCell ref="AA93:AC93"/>
    <mergeCell ref="AD93:AF93"/>
    <mergeCell ref="AG93:AI93"/>
    <mergeCell ref="AJ93:AL93"/>
    <mergeCell ref="I100:K100"/>
    <mergeCell ref="D102:H102"/>
    <mergeCell ref="D94:F94"/>
    <mergeCell ref="D91:F91"/>
    <mergeCell ref="D92:F92"/>
    <mergeCell ref="I102:K102"/>
    <mergeCell ref="L102:N102"/>
    <mergeCell ref="O102:Q102"/>
    <mergeCell ref="AG102:AI102"/>
    <mergeCell ref="AJ102:AL102"/>
    <mergeCell ref="G94:I94"/>
    <mergeCell ref="Q57:U57"/>
    <mergeCell ref="D90:F90"/>
    <mergeCell ref="G90:I90"/>
    <mergeCell ref="J90:L90"/>
    <mergeCell ref="M90:O90"/>
    <mergeCell ref="D57:F57"/>
    <mergeCell ref="AA90:AC90"/>
    <mergeCell ref="AD90:AF90"/>
    <mergeCell ref="AG90:AI90"/>
    <mergeCell ref="AJ90:AL90"/>
    <mergeCell ref="AA91:AC91"/>
    <mergeCell ref="AD91:AF91"/>
    <mergeCell ref="AG91:AI91"/>
    <mergeCell ref="AJ91:AL91"/>
    <mergeCell ref="G93:I93"/>
    <mergeCell ref="J93:L93"/>
    <mergeCell ref="M93:O93"/>
    <mergeCell ref="R161:T161"/>
    <mergeCell ref="R162:T162"/>
    <mergeCell ref="AI177:AK177"/>
    <mergeCell ref="AI178:AK178"/>
    <mergeCell ref="AI179:AK179"/>
    <mergeCell ref="AI180:AK180"/>
    <mergeCell ref="AI181:AK181"/>
    <mergeCell ref="AI182:AK182"/>
    <mergeCell ref="AI183:AK183"/>
    <mergeCell ref="AI184:AK184"/>
    <mergeCell ref="AI185:AK185"/>
    <mergeCell ref="AI186:AK186"/>
    <mergeCell ref="AI187:AK187"/>
    <mergeCell ref="AI188:AK188"/>
    <mergeCell ref="AI189:AK189"/>
    <mergeCell ref="AI191:AK191"/>
    <mergeCell ref="AI192:AK192"/>
    <mergeCell ref="AI193:AK193"/>
    <mergeCell ref="R205:T205"/>
    <mergeCell ref="R206:T206"/>
    <mergeCell ref="R207:T207"/>
    <mergeCell ref="R208:T208"/>
    <mergeCell ref="AI190:AK190"/>
    <mergeCell ref="D206:Q206"/>
    <mergeCell ref="D207:Q207"/>
    <mergeCell ref="D208:Q208"/>
    <mergeCell ref="D193:AH193"/>
    <mergeCell ref="R203:T203"/>
    <mergeCell ref="R209:T209"/>
    <mergeCell ref="D209:Q209"/>
    <mergeCell ref="AI227:AL227"/>
    <mergeCell ref="AI229:AL229"/>
    <mergeCell ref="AI233:AL233"/>
    <mergeCell ref="AI238:AL238"/>
    <mergeCell ref="AI234:AL234"/>
    <mergeCell ref="AI235:AL235"/>
    <mergeCell ref="AI236:AL236"/>
    <mergeCell ref="AI237:AL237"/>
    <mergeCell ref="D224:P224"/>
    <mergeCell ref="Q224:T224"/>
    <mergeCell ref="D225:P225"/>
    <mergeCell ref="Q225:T225"/>
    <mergeCell ref="D226:P226"/>
    <mergeCell ref="Q226:T226"/>
    <mergeCell ref="V224:AH224"/>
    <mergeCell ref="AI224:AL224"/>
    <mergeCell ref="V225:AH225"/>
    <mergeCell ref="AI225:AL225"/>
    <mergeCell ref="V226:AH226"/>
    <mergeCell ref="AI226:AL226"/>
    <mergeCell ref="D223:P223"/>
    <mergeCell ref="Q223:T223"/>
    <mergeCell ref="V223:AH223"/>
    <mergeCell ref="AI223:AL223"/>
    <mergeCell ref="D227:P227"/>
    <mergeCell ref="Q227:T227"/>
    <mergeCell ref="D228:P228"/>
    <mergeCell ref="Q228:T228"/>
    <mergeCell ref="D229:P229"/>
    <mergeCell ref="Q229:T229"/>
    <mergeCell ref="V227:AH227"/>
    <mergeCell ref="V228:AH228"/>
    <mergeCell ref="AI228:AL228"/>
    <mergeCell ref="V229:AH229"/>
    <mergeCell ref="D236:P236"/>
    <mergeCell ref="Q236:T236"/>
    <mergeCell ref="D237:P237"/>
    <mergeCell ref="Q237:T237"/>
    <mergeCell ref="D230:P230"/>
    <mergeCell ref="Q230:T230"/>
    <mergeCell ref="D231:P231"/>
    <mergeCell ref="Q231:T231"/>
    <mergeCell ref="D232:P232"/>
    <mergeCell ref="Q232:T232"/>
    <mergeCell ref="D233:P233"/>
    <mergeCell ref="Q233:T233"/>
    <mergeCell ref="D234:P234"/>
    <mergeCell ref="Q234:T234"/>
    <mergeCell ref="V236:AH236"/>
    <mergeCell ref="D235:P235"/>
    <mergeCell ref="Q235:T235"/>
    <mergeCell ref="V233:AH233"/>
    <mergeCell ref="V234:AH234"/>
    <mergeCell ref="V235:AH235"/>
    <mergeCell ref="V230:AH230"/>
    <mergeCell ref="AI230:AL230"/>
    <mergeCell ref="V231:AH231"/>
    <mergeCell ref="AI231:AL231"/>
    <mergeCell ref="V232:AH232"/>
    <mergeCell ref="AI232:AL232"/>
    <mergeCell ref="Q240:T240"/>
    <mergeCell ref="V237:AH237"/>
    <mergeCell ref="V238:AH238"/>
    <mergeCell ref="V239:AH239"/>
    <mergeCell ref="D238:P238"/>
    <mergeCell ref="D239:P239"/>
    <mergeCell ref="D240:P240"/>
    <mergeCell ref="Q238:T238"/>
    <mergeCell ref="Q239:T239"/>
    <mergeCell ref="AI239:AL239"/>
    <mergeCell ref="W253:AB253"/>
    <mergeCell ref="AE253:AH253"/>
    <mergeCell ref="W254:AB254"/>
    <mergeCell ref="AE254:AH254"/>
    <mergeCell ref="W255:AB255"/>
    <mergeCell ref="AE255:AH255"/>
    <mergeCell ref="W256:AB256"/>
    <mergeCell ref="AE256:AH256"/>
    <mergeCell ref="AC253:AD253"/>
    <mergeCell ref="AC254:AD254"/>
    <mergeCell ref="AC255:AD255"/>
    <mergeCell ref="AC256:AD256"/>
    <mergeCell ref="W251:AB251"/>
    <mergeCell ref="AE251:AH251"/>
    <mergeCell ref="W8:AL8"/>
    <mergeCell ref="W9:AL9"/>
    <mergeCell ref="W10:AL10"/>
    <mergeCell ref="W11:AL11"/>
    <mergeCell ref="W12:AL12"/>
    <mergeCell ref="W13:AL13"/>
    <mergeCell ref="W14:AL14"/>
    <mergeCell ref="W15:AL15"/>
    <mergeCell ref="W16:AL16"/>
    <mergeCell ref="W17:AL17"/>
    <mergeCell ref="W18:AL18"/>
    <mergeCell ref="W19:AL19"/>
    <mergeCell ref="U102:W102"/>
    <mergeCell ref="M29:S29"/>
    <mergeCell ref="M30:S30"/>
    <mergeCell ref="M31:S31"/>
    <mergeCell ref="M32:S32"/>
    <mergeCell ref="M33:S33"/>
    <mergeCell ref="M34:S34"/>
    <mergeCell ref="M35:S35"/>
    <mergeCell ref="M36:S36"/>
    <mergeCell ref="J39:S39"/>
    <mergeCell ref="G40:S40"/>
    <mergeCell ref="G41:S41"/>
    <mergeCell ref="G42:S42"/>
    <mergeCell ref="R110:T110"/>
    <mergeCell ref="U110:W110"/>
    <mergeCell ref="R111:T111"/>
    <mergeCell ref="U111:W111"/>
    <mergeCell ref="D52:F52"/>
    <mergeCell ref="D53:F53"/>
    <mergeCell ref="D54:F54"/>
    <mergeCell ref="D55:F55"/>
    <mergeCell ref="G52:K52"/>
    <mergeCell ref="L52:P52"/>
    <mergeCell ref="Q52:U52"/>
    <mergeCell ref="G53:K53"/>
    <mergeCell ref="L53:P53"/>
    <mergeCell ref="D93:F93"/>
    <mergeCell ref="G57:K57"/>
    <mergeCell ref="L57:P57"/>
    <mergeCell ref="D200:Q200"/>
    <mergeCell ref="D201:Q201"/>
    <mergeCell ref="D202:Q202"/>
    <mergeCell ref="D203:Q203"/>
    <mergeCell ref="D204:Q204"/>
    <mergeCell ref="D153:J153"/>
    <mergeCell ref="D149:J149"/>
    <mergeCell ref="D150:J150"/>
    <mergeCell ref="D151:J151"/>
    <mergeCell ref="D152:J152"/>
    <mergeCell ref="D148:J148"/>
    <mergeCell ref="D161:Q161"/>
    <mergeCell ref="D162:Q162"/>
    <mergeCell ref="D163:Q163"/>
    <mergeCell ref="D164:Q164"/>
    <mergeCell ref="D165:Q165"/>
    <mergeCell ref="D166:Q166"/>
    <mergeCell ref="R166:T166"/>
    <mergeCell ref="R200:T200"/>
    <mergeCell ref="R201:T201"/>
    <mergeCell ref="R202:T202"/>
    <mergeCell ref="D181:AH181"/>
    <mergeCell ref="D182:AH182"/>
    <mergeCell ref="D183:AH183"/>
    <mergeCell ref="D184:AH184"/>
    <mergeCell ref="D185:AH185"/>
    <mergeCell ref="D186:AH186"/>
    <mergeCell ref="D187:AH187"/>
    <mergeCell ref="D24:J25"/>
    <mergeCell ref="W24:AB25"/>
    <mergeCell ref="D47:N48"/>
    <mergeCell ref="D60:R61"/>
    <mergeCell ref="W60:AK61"/>
    <mergeCell ref="D83:N84"/>
    <mergeCell ref="D97:Q98"/>
    <mergeCell ref="D117:J118"/>
    <mergeCell ref="D156:J157"/>
    <mergeCell ref="D169:I170"/>
    <mergeCell ref="D196:P197"/>
    <mergeCell ref="R204:T204"/>
    <mergeCell ref="D248:P249"/>
    <mergeCell ref="D219:N220"/>
  </mergeCells>
  <pageMargins left="0.7" right="0.7" top="0.75" bottom="0.75" header="0.3" footer="0.3"/>
  <pageSetup paperSize="9" scale="72" fitToHeight="0" orientation="portrait" r:id="rId1"/>
  <rowBreaks count="4" manualBreakCount="4">
    <brk id="72" max="16383" man="1"/>
    <brk id="126" max="16383" man="1"/>
    <brk id="207" max="16383" man="1"/>
    <brk id="24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0D2F2-BE42-476C-A395-FB951E5D13B8}">
  <sheetPr codeName="Hoja2"/>
  <dimension ref="A1:K44"/>
  <sheetViews>
    <sheetView topLeftCell="A7" workbookViewId="0">
      <selection activeCell="C16" sqref="C16"/>
    </sheetView>
  </sheetViews>
  <sheetFormatPr baseColWidth="10" defaultRowHeight="15"/>
  <cols>
    <col min="1" max="1" width="25.42578125" bestFit="1" customWidth="1"/>
    <col min="2" max="2" width="25.42578125" customWidth="1"/>
    <col min="3" max="9" width="19.42578125" customWidth="1"/>
  </cols>
  <sheetData>
    <row r="1" spans="1:11">
      <c r="A1" s="188" t="s">
        <v>131</v>
      </c>
      <c r="B1" s="188"/>
      <c r="C1" s="134"/>
      <c r="D1" s="81"/>
      <c r="E1" s="81"/>
      <c r="F1" s="81"/>
      <c r="G1" s="81"/>
      <c r="H1" s="81"/>
      <c r="I1" s="81"/>
      <c r="J1" s="81"/>
      <c r="K1" s="79"/>
    </row>
    <row r="2" spans="1:11">
      <c r="A2" s="82">
        <v>2015</v>
      </c>
      <c r="B2" s="82"/>
      <c r="C2" s="80">
        <v>136</v>
      </c>
      <c r="D2" s="80"/>
      <c r="E2" s="80"/>
      <c r="F2" s="80"/>
    </row>
    <row r="3" spans="1:11">
      <c r="A3" s="82">
        <v>2016</v>
      </c>
      <c r="B3" s="82"/>
      <c r="C3" s="80">
        <v>120</v>
      </c>
    </row>
    <row r="4" spans="1:11">
      <c r="A4" s="82">
        <v>2017</v>
      </c>
      <c r="B4" s="82"/>
      <c r="C4" s="80">
        <v>116</v>
      </c>
    </row>
    <row r="5" spans="1:11">
      <c r="A5" s="82">
        <v>2018</v>
      </c>
      <c r="B5" s="82"/>
      <c r="C5" s="80">
        <v>85</v>
      </c>
    </row>
    <row r="6" spans="1:11">
      <c r="A6" s="82">
        <v>2019</v>
      </c>
      <c r="B6" s="82"/>
      <c r="C6" s="80">
        <v>81</v>
      </c>
    </row>
    <row r="9" spans="1:11">
      <c r="A9" s="188" t="s">
        <v>127</v>
      </c>
      <c r="B9" s="188"/>
      <c r="C9" s="134"/>
    </row>
    <row r="10" spans="1:11">
      <c r="A10" s="86"/>
      <c r="B10" s="131"/>
      <c r="C10" s="84" t="s">
        <v>145</v>
      </c>
      <c r="D10" s="84" t="s">
        <v>146</v>
      </c>
      <c r="E10" s="84" t="s">
        <v>147</v>
      </c>
      <c r="F10" s="84" t="s">
        <v>148</v>
      </c>
      <c r="G10" s="84">
        <v>2018</v>
      </c>
    </row>
    <row r="11" spans="1:11">
      <c r="A11" s="83" t="s">
        <v>22</v>
      </c>
      <c r="B11" s="83"/>
      <c r="C11" s="85">
        <f>FichaMunicipal2019!I102</f>
        <v>12</v>
      </c>
      <c r="D11" s="85">
        <f>FichaMunicipal2019!L102</f>
        <v>15</v>
      </c>
      <c r="E11" s="87">
        <f>FichaMunicipal2019!O102</f>
        <v>7</v>
      </c>
      <c r="F11" s="87">
        <f>FichaMunicipal2019!R102</f>
        <v>13</v>
      </c>
      <c r="G11" s="87">
        <f>FichaMunicipal2019!U102</f>
        <v>11</v>
      </c>
    </row>
    <row r="12" spans="1:11">
      <c r="A12" s="83" t="s">
        <v>23</v>
      </c>
      <c r="B12" s="83"/>
      <c r="C12" s="85">
        <f>FichaMunicipal2019!I103</f>
        <v>80</v>
      </c>
      <c r="D12" s="85">
        <f>FichaMunicipal2019!L103</f>
        <v>60</v>
      </c>
      <c r="E12" s="87">
        <f>FichaMunicipal2019!O103</f>
        <v>73</v>
      </c>
      <c r="F12" s="87">
        <f>FichaMunicipal2019!R103</f>
        <v>78</v>
      </c>
      <c r="G12" s="87">
        <f>FichaMunicipal2019!U103</f>
        <v>77</v>
      </c>
    </row>
    <row r="15" spans="1:11">
      <c r="A15" s="188" t="s">
        <v>125</v>
      </c>
      <c r="B15" s="188"/>
      <c r="C15" s="134"/>
    </row>
    <row r="16" spans="1:11">
      <c r="B16" s="90">
        <v>2014</v>
      </c>
      <c r="C16" s="90" t="s">
        <v>146</v>
      </c>
      <c r="D16" s="90" t="s">
        <v>147</v>
      </c>
      <c r="E16" s="90" t="s">
        <v>148</v>
      </c>
      <c r="F16" s="90" t="s">
        <v>149</v>
      </c>
      <c r="G16" s="90" t="s">
        <v>150</v>
      </c>
      <c r="H16" s="90" t="s">
        <v>225</v>
      </c>
    </row>
    <row r="17" spans="1:10">
      <c r="A17" s="89" t="s">
        <v>15</v>
      </c>
      <c r="B17" s="128">
        <v>3307</v>
      </c>
      <c r="C17" s="88">
        <v>3252</v>
      </c>
      <c r="D17" s="88">
        <v>3179</v>
      </c>
      <c r="E17" s="88">
        <v>3083</v>
      </c>
      <c r="F17" s="88">
        <v>2972</v>
      </c>
      <c r="G17" s="88">
        <v>2883</v>
      </c>
      <c r="H17" s="128">
        <v>2795</v>
      </c>
    </row>
    <row r="18" spans="1:10">
      <c r="A18" s="89" t="s">
        <v>151</v>
      </c>
      <c r="B18" s="128"/>
      <c r="C18" s="192">
        <f>-(3307-C$17)/3307</f>
        <v>-1.6631387964922893E-2</v>
      </c>
      <c r="D18" s="192">
        <f>-(C$17-D$17)/C$17</f>
        <v>-2.2447724477244774E-2</v>
      </c>
      <c r="E18" s="192">
        <f t="shared" ref="E18:H18" si="0">-(D$17-E$17)/D$17</f>
        <v>-3.019817552689525E-2</v>
      </c>
      <c r="F18" s="192">
        <f t="shared" si="0"/>
        <v>-3.6003892312682452E-2</v>
      </c>
      <c r="G18" s="192">
        <f>-(F$17-G$17)/F$17</f>
        <v>-2.9946164199192462E-2</v>
      </c>
      <c r="H18" s="192">
        <f t="shared" si="0"/>
        <v>-3.0523759972251128E-2</v>
      </c>
    </row>
    <row r="21" spans="1:10">
      <c r="A21" s="188" t="s">
        <v>127</v>
      </c>
      <c r="B21" s="188"/>
      <c r="C21" s="134"/>
    </row>
    <row r="22" spans="1:10">
      <c r="A22" s="188" t="s">
        <v>173</v>
      </c>
      <c r="B22" s="188"/>
      <c r="C22" s="134"/>
      <c r="D22" s="135"/>
      <c r="E22" s="135"/>
      <c r="F22" s="188" t="s">
        <v>195</v>
      </c>
      <c r="G22" s="134"/>
      <c r="H22" s="135"/>
      <c r="I22" s="135"/>
    </row>
    <row r="23" spans="1:10" s="92" customFormat="1">
      <c r="A23" s="90"/>
      <c r="B23" s="90"/>
      <c r="C23" s="90" t="s">
        <v>16</v>
      </c>
      <c r="D23" s="90"/>
      <c r="E23" s="90" t="s">
        <v>17</v>
      </c>
      <c r="F23" s="90"/>
      <c r="G23" s="90" t="s">
        <v>217</v>
      </c>
      <c r="H23" s="90"/>
      <c r="I23" s="90" t="s">
        <v>218</v>
      </c>
      <c r="J23" s="90"/>
    </row>
    <row r="24" spans="1:10">
      <c r="A24" s="94" t="s">
        <v>152</v>
      </c>
      <c r="B24" s="94"/>
      <c r="C24" s="91">
        <v>-1.97</v>
      </c>
      <c r="D24" s="94" t="s">
        <v>174</v>
      </c>
      <c r="E24" s="91">
        <v>3.1</v>
      </c>
      <c r="F24" s="94" t="s">
        <v>152</v>
      </c>
      <c r="G24" s="91">
        <v>-4.55</v>
      </c>
      <c r="H24" s="94" t="s">
        <v>174</v>
      </c>
      <c r="I24" s="91">
        <v>4.13</v>
      </c>
      <c r="J24" s="93" t="s">
        <v>196</v>
      </c>
    </row>
    <row r="25" spans="1:10">
      <c r="A25" s="94" t="s">
        <v>153</v>
      </c>
      <c r="B25" s="94"/>
      <c r="C25" s="91">
        <v>-4.54</v>
      </c>
      <c r="D25" s="94" t="s">
        <v>175</v>
      </c>
      <c r="E25" s="91">
        <v>2.27</v>
      </c>
      <c r="F25" s="94" t="s">
        <v>153</v>
      </c>
      <c r="G25" s="91">
        <v>-5.26</v>
      </c>
      <c r="H25" s="94" t="s">
        <v>175</v>
      </c>
      <c r="I25" s="91">
        <v>4.7699999999999996</v>
      </c>
      <c r="J25" s="93" t="s">
        <v>197</v>
      </c>
    </row>
    <row r="26" spans="1:10">
      <c r="A26" s="94" t="s">
        <v>154</v>
      </c>
      <c r="B26" s="94"/>
      <c r="C26" s="91">
        <v>-2.76</v>
      </c>
      <c r="D26" s="94" t="s">
        <v>176</v>
      </c>
      <c r="E26" s="91">
        <v>2.0699999999999998</v>
      </c>
      <c r="F26" s="94" t="s">
        <v>154</v>
      </c>
      <c r="G26" s="91">
        <v>-5.56</v>
      </c>
      <c r="H26" s="94" t="s">
        <v>176</v>
      </c>
      <c r="I26" s="91">
        <v>5.05</v>
      </c>
      <c r="J26" s="93" t="s">
        <v>198</v>
      </c>
    </row>
    <row r="27" spans="1:10">
      <c r="A27" s="94" t="s">
        <v>155</v>
      </c>
      <c r="B27" s="94"/>
      <c r="C27" s="91">
        <v>-4.34</v>
      </c>
      <c r="D27" s="94" t="s">
        <v>177</v>
      </c>
      <c r="E27" s="91">
        <v>3.72</v>
      </c>
      <c r="F27" s="94" t="s">
        <v>155</v>
      </c>
      <c r="G27" s="91">
        <v>-5.19</v>
      </c>
      <c r="H27" s="94" t="s">
        <v>177</v>
      </c>
      <c r="I27" s="91">
        <v>4.7</v>
      </c>
      <c r="J27" s="93" t="s">
        <v>199</v>
      </c>
    </row>
    <row r="28" spans="1:10">
      <c r="A28" s="94" t="s">
        <v>156</v>
      </c>
      <c r="B28" s="94"/>
      <c r="C28" s="91">
        <v>-3.55</v>
      </c>
      <c r="D28" s="94" t="s">
        <v>178</v>
      </c>
      <c r="E28" s="91">
        <v>2.27</v>
      </c>
      <c r="F28" s="94" t="s">
        <v>156</v>
      </c>
      <c r="G28" s="91">
        <v>-5.1100000000000003</v>
      </c>
      <c r="H28" s="94" t="s">
        <v>178</v>
      </c>
      <c r="I28" s="91">
        <v>4.7</v>
      </c>
      <c r="J28" s="93" t="s">
        <v>200</v>
      </c>
    </row>
    <row r="29" spans="1:10">
      <c r="A29" s="94" t="s">
        <v>157</v>
      </c>
      <c r="B29" s="94"/>
      <c r="C29" s="91">
        <v>-4.7300000000000004</v>
      </c>
      <c r="D29" s="94" t="s">
        <v>179</v>
      </c>
      <c r="E29" s="91">
        <v>3.72</v>
      </c>
      <c r="F29" s="94" t="s">
        <v>157</v>
      </c>
      <c r="G29" s="91">
        <v>-5.62</v>
      </c>
      <c r="H29" s="94" t="s">
        <v>179</v>
      </c>
      <c r="I29" s="91">
        <v>5.3</v>
      </c>
      <c r="J29" s="93" t="s">
        <v>201</v>
      </c>
    </row>
    <row r="30" spans="1:10">
      <c r="A30" s="94" t="s">
        <v>158</v>
      </c>
      <c r="B30" s="94"/>
      <c r="C30" s="91">
        <v>-4.54</v>
      </c>
      <c r="D30" s="94" t="s">
        <v>180</v>
      </c>
      <c r="E30" s="91">
        <v>2.69</v>
      </c>
      <c r="F30" s="94" t="s">
        <v>158</v>
      </c>
      <c r="G30" s="91">
        <v>-6.2</v>
      </c>
      <c r="H30" s="94" t="s">
        <v>180</v>
      </c>
      <c r="I30" s="91">
        <v>5.97</v>
      </c>
      <c r="J30" s="93" t="s">
        <v>202</v>
      </c>
    </row>
    <row r="31" spans="1:10">
      <c r="A31" s="94" t="s">
        <v>159</v>
      </c>
      <c r="B31" s="94"/>
      <c r="C31" s="91">
        <v>-4.54</v>
      </c>
      <c r="D31" s="94" t="s">
        <v>181</v>
      </c>
      <c r="E31" s="91">
        <v>3.1</v>
      </c>
      <c r="F31" s="94" t="s">
        <v>159</v>
      </c>
      <c r="G31" s="91">
        <v>-7.63</v>
      </c>
      <c r="H31" s="94" t="s">
        <v>181</v>
      </c>
      <c r="I31" s="91">
        <v>7.23</v>
      </c>
      <c r="J31" s="93" t="s">
        <v>203</v>
      </c>
    </row>
    <row r="32" spans="1:10">
      <c r="A32" s="94" t="s">
        <v>160</v>
      </c>
      <c r="B32" s="94"/>
      <c r="C32" s="91">
        <v>-5.52</v>
      </c>
      <c r="D32" s="94" t="s">
        <v>182</v>
      </c>
      <c r="E32" s="91">
        <v>7.44</v>
      </c>
      <c r="F32" s="94" t="s">
        <v>160</v>
      </c>
      <c r="G32" s="91">
        <v>-8.84</v>
      </c>
      <c r="H32" s="94" t="s">
        <v>182</v>
      </c>
      <c r="I32" s="91">
        <v>8.24</v>
      </c>
      <c r="J32" s="93" t="s">
        <v>204</v>
      </c>
    </row>
    <row r="33" spans="1:10">
      <c r="A33" s="94" t="s">
        <v>161</v>
      </c>
      <c r="B33" s="94"/>
      <c r="C33" s="91">
        <v>-6.9</v>
      </c>
      <c r="D33" s="94" t="s">
        <v>183</v>
      </c>
      <c r="E33" s="91">
        <v>6.2</v>
      </c>
      <c r="F33" s="94" t="s">
        <v>161</v>
      </c>
      <c r="G33" s="91">
        <v>-8.3699999999999992</v>
      </c>
      <c r="H33" s="94" t="s">
        <v>183</v>
      </c>
      <c r="I33" s="91">
        <v>7.88</v>
      </c>
      <c r="J33" s="93" t="s">
        <v>205</v>
      </c>
    </row>
    <row r="34" spans="1:10">
      <c r="A34" s="94" t="s">
        <v>162</v>
      </c>
      <c r="B34" s="94"/>
      <c r="C34" s="91">
        <v>-6.71</v>
      </c>
      <c r="D34" s="94" t="s">
        <v>184</v>
      </c>
      <c r="E34" s="91">
        <v>8.06</v>
      </c>
      <c r="F34" s="94" t="s">
        <v>162</v>
      </c>
      <c r="G34" s="91">
        <v>-7.86</v>
      </c>
      <c r="H34" s="94" t="s">
        <v>184</v>
      </c>
      <c r="I34" s="91">
        <v>7.62</v>
      </c>
      <c r="J34" s="93" t="s">
        <v>206</v>
      </c>
    </row>
    <row r="35" spans="1:10">
      <c r="A35" s="94" t="s">
        <v>163</v>
      </c>
      <c r="B35" s="94"/>
      <c r="C35" s="91">
        <v>-9.86</v>
      </c>
      <c r="D35" s="94" t="s">
        <v>185</v>
      </c>
      <c r="E35" s="91">
        <v>8.06</v>
      </c>
      <c r="F35" s="94" t="s">
        <v>163</v>
      </c>
      <c r="G35" s="91">
        <v>-6.96</v>
      </c>
      <c r="H35" s="94" t="s">
        <v>185</v>
      </c>
      <c r="I35" s="91">
        <v>6.93</v>
      </c>
      <c r="J35" s="93" t="s">
        <v>207</v>
      </c>
    </row>
    <row r="36" spans="1:10">
      <c r="A36" s="94" t="s">
        <v>164</v>
      </c>
      <c r="B36" s="94"/>
      <c r="C36" s="91">
        <v>-6.51</v>
      </c>
      <c r="D36" s="94" t="s">
        <v>186</v>
      </c>
      <c r="E36" s="91">
        <v>6.61</v>
      </c>
      <c r="F36" s="94" t="s">
        <v>164</v>
      </c>
      <c r="G36" s="91">
        <v>-5.87</v>
      </c>
      <c r="H36" s="94" t="s">
        <v>186</v>
      </c>
      <c r="I36" s="91">
        <v>6.03</v>
      </c>
      <c r="J36" s="93" t="s">
        <v>208</v>
      </c>
    </row>
    <row r="37" spans="1:10">
      <c r="A37" s="94" t="s">
        <v>165</v>
      </c>
      <c r="B37" s="94"/>
      <c r="C37" s="91">
        <v>-7.3</v>
      </c>
      <c r="D37" s="94" t="s">
        <v>187</v>
      </c>
      <c r="E37" s="91">
        <v>5.17</v>
      </c>
      <c r="F37" s="94" t="s">
        <v>165</v>
      </c>
      <c r="G37" s="91">
        <v>-4.96</v>
      </c>
      <c r="H37" s="94" t="s">
        <v>187</v>
      </c>
      <c r="I37" s="91">
        <v>5.24</v>
      </c>
      <c r="J37" s="93" t="s">
        <v>209</v>
      </c>
    </row>
    <row r="38" spans="1:10">
      <c r="A38" s="94" t="s">
        <v>166</v>
      </c>
      <c r="B38" s="94"/>
      <c r="C38" s="91">
        <v>-7.89</v>
      </c>
      <c r="D38" s="94" t="s">
        <v>188</v>
      </c>
      <c r="E38" s="91">
        <v>6.82</v>
      </c>
      <c r="F38" s="94" t="s">
        <v>166</v>
      </c>
      <c r="G38" s="91">
        <v>-4.3499999999999996</v>
      </c>
      <c r="H38" s="94" t="s">
        <v>188</v>
      </c>
      <c r="I38" s="91">
        <v>4.8899999999999997</v>
      </c>
      <c r="J38" s="93" t="s">
        <v>210</v>
      </c>
    </row>
    <row r="39" spans="1:10">
      <c r="A39" s="94" t="s">
        <v>167</v>
      </c>
      <c r="B39" s="94"/>
      <c r="C39" s="91">
        <v>-4.54</v>
      </c>
      <c r="D39" s="94" t="s">
        <v>189</v>
      </c>
      <c r="E39" s="91">
        <v>5.58</v>
      </c>
      <c r="F39" s="94" t="s">
        <v>167</v>
      </c>
      <c r="G39" s="91">
        <v>-3.1</v>
      </c>
      <c r="H39" s="94" t="s">
        <v>189</v>
      </c>
      <c r="I39" s="91">
        <v>3.77</v>
      </c>
      <c r="J39" s="93" t="s">
        <v>211</v>
      </c>
    </row>
    <row r="40" spans="1:10">
      <c r="A40" s="94" t="s">
        <v>168</v>
      </c>
      <c r="B40" s="94"/>
      <c r="C40" s="91">
        <v>-5.33</v>
      </c>
      <c r="D40" s="94" t="s">
        <v>190</v>
      </c>
      <c r="E40" s="91">
        <v>8.8800000000000008</v>
      </c>
      <c r="F40" s="94" t="s">
        <v>168</v>
      </c>
      <c r="G40" s="91">
        <v>-2.37</v>
      </c>
      <c r="H40" s="94" t="s">
        <v>190</v>
      </c>
      <c r="I40" s="91">
        <v>3.37</v>
      </c>
      <c r="J40" s="93" t="s">
        <v>212</v>
      </c>
    </row>
    <row r="41" spans="1:10">
      <c r="A41" s="94" t="s">
        <v>169</v>
      </c>
      <c r="B41" s="94"/>
      <c r="C41" s="91">
        <v>-5.33</v>
      </c>
      <c r="D41" s="94" t="s">
        <v>191</v>
      </c>
      <c r="E41" s="91">
        <v>8.26</v>
      </c>
      <c r="F41" s="94" t="s">
        <v>169</v>
      </c>
      <c r="G41" s="91">
        <v>-1.53</v>
      </c>
      <c r="H41" s="94" t="s">
        <v>191</v>
      </c>
      <c r="I41" s="91">
        <v>2.6</v>
      </c>
      <c r="J41" s="93" t="s">
        <v>213</v>
      </c>
    </row>
    <row r="42" spans="1:10">
      <c r="A42" s="94" t="s">
        <v>170</v>
      </c>
      <c r="B42" s="94"/>
      <c r="C42" s="91">
        <v>-2.17</v>
      </c>
      <c r="D42" s="94" t="s">
        <v>192</v>
      </c>
      <c r="E42" s="91">
        <v>4.55</v>
      </c>
      <c r="F42" s="94" t="s">
        <v>170</v>
      </c>
      <c r="G42" s="91">
        <v>-0.54</v>
      </c>
      <c r="H42" s="94" t="s">
        <v>192</v>
      </c>
      <c r="I42" s="91">
        <v>1.21</v>
      </c>
      <c r="J42" s="93" t="s">
        <v>214</v>
      </c>
    </row>
    <row r="43" spans="1:10">
      <c r="A43" s="94" t="s">
        <v>171</v>
      </c>
      <c r="B43" s="94"/>
      <c r="C43" s="91">
        <v>-0.99</v>
      </c>
      <c r="D43" s="94" t="s">
        <v>193</v>
      </c>
      <c r="E43" s="91">
        <v>1.45</v>
      </c>
      <c r="F43" s="94" t="s">
        <v>171</v>
      </c>
      <c r="G43" s="91">
        <v>-0.11</v>
      </c>
      <c r="H43" s="94" t="s">
        <v>193</v>
      </c>
      <c r="I43" s="91">
        <v>0.33</v>
      </c>
      <c r="J43" s="93" t="s">
        <v>215</v>
      </c>
    </row>
    <row r="44" spans="1:10">
      <c r="A44" s="94" t="s">
        <v>172</v>
      </c>
      <c r="B44" s="94"/>
      <c r="C44" s="91">
        <v>0</v>
      </c>
      <c r="D44" s="94" t="s">
        <v>194</v>
      </c>
      <c r="E44" s="91">
        <v>0</v>
      </c>
      <c r="F44" s="94" t="s">
        <v>172</v>
      </c>
      <c r="G44" s="91">
        <v>-0.01</v>
      </c>
      <c r="H44" s="94" t="s">
        <v>194</v>
      </c>
      <c r="I44" s="91">
        <v>0.05</v>
      </c>
      <c r="J44" s="93" t="s">
        <v>216</v>
      </c>
    </row>
  </sheetData>
  <mergeCells count="6">
    <mergeCell ref="F22:I22"/>
    <mergeCell ref="A1:C1"/>
    <mergeCell ref="A9:C9"/>
    <mergeCell ref="A15:C15"/>
    <mergeCell ref="A21:C21"/>
    <mergeCell ref="A22:E22"/>
  </mergeCells>
  <phoneticPr fontId="2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FichaMunicipal2019</vt:lpstr>
      <vt:lpstr>DatosAuxiliares</vt:lpstr>
      <vt:lpstr>FichaMunicipal2019!Área_de_impresión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Revilla</dc:creator>
  <cp:lastModifiedBy>Usuario</cp:lastModifiedBy>
  <cp:lastPrinted>2020-07-30T02:15:59Z</cp:lastPrinted>
  <dcterms:created xsi:type="dcterms:W3CDTF">2020-05-26T18:21:13Z</dcterms:created>
  <dcterms:modified xsi:type="dcterms:W3CDTF">2021-04-13T09:04:22Z</dcterms:modified>
</cp:coreProperties>
</file>